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이정철\Desktop\법인\총무과\법률\예결산\결산\송원학원\2019회계연도\"/>
    </mc:Choice>
  </mc:AlternateContent>
  <bookViews>
    <workbookView xWindow="0" yWindow="0" windowWidth="28800" windowHeight="12390" activeTab="2"/>
  </bookViews>
  <sheets>
    <sheet name="표지" sheetId="12" r:id="rId1"/>
    <sheet name="내역서 제출본" sheetId="23" r:id="rId2"/>
    <sheet name="총괄표 제출본" sheetId="32" r:id="rId3"/>
    <sheet name="세입결산조서 제출본" sheetId="21" r:id="rId4"/>
    <sheet name="세출결산조서 제출본" sheetId="30" r:id="rId5"/>
  </sheets>
  <definedNames>
    <definedName name="_xlnm.Print_Area" localSheetId="3">'세입결산조서 제출본'!$A$1:$J$23</definedName>
    <definedName name="_xlnm.Print_Titles" localSheetId="1">'내역서 제출본'!$55:$58</definedName>
  </definedNames>
  <calcPr calcId="152511"/>
</workbook>
</file>

<file path=xl/calcChain.xml><?xml version="1.0" encoding="utf-8"?>
<calcChain xmlns="http://schemas.openxmlformats.org/spreadsheetml/2006/main">
  <c r="J15" i="32" l="1"/>
  <c r="H15" i="32"/>
  <c r="G15" i="32"/>
  <c r="E15" i="32"/>
  <c r="C15" i="32"/>
  <c r="D15" i="32" s="1"/>
  <c r="B15" i="32"/>
  <c r="G16" i="32" s="1"/>
  <c r="I11" i="32"/>
  <c r="I10" i="32"/>
  <c r="D10" i="32"/>
  <c r="I9" i="32"/>
  <c r="D9" i="32"/>
  <c r="I8" i="32"/>
  <c r="I15" i="32" s="1"/>
  <c r="D8" i="32"/>
  <c r="I7" i="32"/>
  <c r="D7" i="32"/>
  <c r="I23" i="30" l="1"/>
  <c r="H23" i="30"/>
  <c r="D23" i="30"/>
  <c r="J22" i="30"/>
  <c r="K22" i="30" s="1"/>
  <c r="J21" i="30"/>
  <c r="K21" i="30" s="1"/>
  <c r="K18" i="30"/>
  <c r="J18" i="30"/>
  <c r="J23" i="30" s="1"/>
  <c r="K23" i="30" s="1"/>
  <c r="K17" i="30"/>
  <c r="K14" i="30"/>
  <c r="K11" i="30"/>
  <c r="K8" i="30"/>
  <c r="K7" i="30"/>
  <c r="H185" i="23" l="1"/>
  <c r="H193" i="23" s="1"/>
  <c r="H192" i="23"/>
  <c r="F214" i="23"/>
  <c r="F212" i="23" s="1"/>
  <c r="F210" i="23" s="1"/>
  <c r="E212" i="23"/>
  <c r="E210" i="23" s="1"/>
  <c r="D212" i="23"/>
  <c r="D210" i="23" s="1"/>
  <c r="F208" i="23"/>
  <c r="F206" i="23"/>
  <c r="E204" i="23"/>
  <c r="E202" i="23" s="1"/>
  <c r="D204" i="23"/>
  <c r="D202" i="23" s="1"/>
  <c r="F200" i="23"/>
  <c r="F198" i="23"/>
  <c r="E196" i="23"/>
  <c r="E194" i="23" s="1"/>
  <c r="D196" i="23"/>
  <c r="D194" i="23" s="1"/>
  <c r="F179" i="23"/>
  <c r="H178" i="23"/>
  <c r="F175" i="23"/>
  <c r="E173" i="23"/>
  <c r="E171" i="23" s="1"/>
  <c r="D173" i="23"/>
  <c r="D171" i="23" s="1"/>
  <c r="F169" i="23"/>
  <c r="F167" i="23"/>
  <c r="E165" i="23"/>
  <c r="D165" i="23"/>
  <c r="F163" i="23"/>
  <c r="F161" i="23"/>
  <c r="F159" i="23"/>
  <c r="E159" i="23"/>
  <c r="D159" i="23"/>
  <c r="F155" i="23"/>
  <c r="F153" i="23"/>
  <c r="F151" i="23"/>
  <c r="E149" i="23"/>
  <c r="D149" i="23"/>
  <c r="F147" i="23"/>
  <c r="F145" i="23" s="1"/>
  <c r="E145" i="23"/>
  <c r="D145" i="23"/>
  <c r="F141" i="23"/>
  <c r="F139" i="23"/>
  <c r="F137" i="23" s="1"/>
  <c r="F135" i="23" s="1"/>
  <c r="E137" i="23"/>
  <c r="E135" i="23" s="1"/>
  <c r="D137" i="23"/>
  <c r="D135" i="23" s="1"/>
  <c r="H121" i="23"/>
  <c r="F116" i="23"/>
  <c r="F114" i="23"/>
  <c r="E112" i="23"/>
  <c r="D112" i="23"/>
  <c r="F110" i="23"/>
  <c r="F108" i="23" s="1"/>
  <c r="E108" i="23"/>
  <c r="D108" i="23"/>
  <c r="F104" i="23"/>
  <c r="F102" i="23"/>
  <c r="F100" i="23" s="1"/>
  <c r="F98" i="23" s="1"/>
  <c r="E100" i="23"/>
  <c r="E98" i="23" s="1"/>
  <c r="D100" i="23"/>
  <c r="D98" i="23" s="1"/>
  <c r="F96" i="23"/>
  <c r="H95" i="23"/>
  <c r="F92" i="23"/>
  <c r="E90" i="23"/>
  <c r="E88" i="23" s="1"/>
  <c r="D90" i="23"/>
  <c r="D88" i="23" s="1"/>
  <c r="F86" i="23"/>
  <c r="F84" i="23" s="1"/>
  <c r="F82" i="23" s="1"/>
  <c r="E84" i="23"/>
  <c r="E82" i="23" s="1"/>
  <c r="D84" i="23"/>
  <c r="D82" i="23" s="1"/>
  <c r="F80" i="23"/>
  <c r="F78" i="23"/>
  <c r="F76" i="23"/>
  <c r="E74" i="23"/>
  <c r="D74" i="23"/>
  <c r="F72" i="23"/>
  <c r="H70" i="23"/>
  <c r="H66" i="23"/>
  <c r="H69" i="23" s="1"/>
  <c r="F65" i="23"/>
  <c r="F63" i="23"/>
  <c r="E61" i="23"/>
  <c r="E59" i="23" s="1"/>
  <c r="D61" i="23"/>
  <c r="D59" i="23" s="1"/>
  <c r="F149" i="23" l="1"/>
  <c r="E106" i="23"/>
  <c r="E143" i="23"/>
  <c r="E216" i="23" s="1"/>
  <c r="E157" i="23"/>
  <c r="F196" i="23"/>
  <c r="F194" i="23" s="1"/>
  <c r="F74" i="23"/>
  <c r="F61" i="23"/>
  <c r="F59" i="23" s="1"/>
  <c r="F90" i="23"/>
  <c r="F88" i="23" s="1"/>
  <c r="H71" i="23"/>
  <c r="F165" i="23"/>
  <c r="D106" i="23"/>
  <c r="D122" i="23" s="1"/>
  <c r="D143" i="23"/>
  <c r="F173" i="23"/>
  <c r="F171" i="23" s="1"/>
  <c r="F106" i="23"/>
  <c r="F157" i="23"/>
  <c r="F112" i="23"/>
  <c r="D157" i="23"/>
  <c r="F204" i="23"/>
  <c r="F202" i="23" s="1"/>
  <c r="E122" i="23"/>
  <c r="F143" i="23"/>
  <c r="E18" i="21"/>
  <c r="F216" i="23" l="1"/>
  <c r="F122" i="23"/>
  <c r="D216" i="23"/>
  <c r="H20" i="21" l="1"/>
  <c r="F20" i="21"/>
  <c r="D20" i="21"/>
  <c r="E19" i="21"/>
  <c r="E15" i="21"/>
  <c r="E12" i="21"/>
  <c r="E9" i="21"/>
  <c r="E20" i="21" l="1"/>
</calcChain>
</file>

<file path=xl/sharedStrings.xml><?xml version="1.0" encoding="utf-8"?>
<sst xmlns="http://schemas.openxmlformats.org/spreadsheetml/2006/main" count="310" uniqueCount="178">
  <si>
    <t>자금수입총계</t>
  </si>
  <si>
    <t>전 출 금</t>
  </si>
  <si>
    <t>자금지출총계</t>
  </si>
  <si>
    <t>과 목</t>
  </si>
  <si>
    <t>산 출 근 거</t>
  </si>
  <si>
    <t>관</t>
  </si>
  <si>
    <t>항</t>
  </si>
  <si>
    <t>목</t>
  </si>
  <si>
    <t>(A)</t>
  </si>
  <si>
    <t>(B)</t>
  </si>
  <si>
    <t>(A-B)</t>
  </si>
  <si>
    <t>원</t>
    <phoneticPr fontId="2" type="noConversion"/>
  </si>
  <si>
    <t>계</t>
    <phoneticPr fontId="2" type="noConversion"/>
  </si>
  <si>
    <t>2019회계년도</t>
    <phoneticPr fontId="2" type="noConversion"/>
  </si>
  <si>
    <t>관별</t>
    <phoneticPr fontId="2" type="noConversion"/>
  </si>
  <si>
    <t>세     입     현     황</t>
    <phoneticPr fontId="2" type="noConversion"/>
  </si>
  <si>
    <t>세     출     현     황</t>
    <phoneticPr fontId="2" type="noConversion"/>
  </si>
  <si>
    <t>세   입   계</t>
    <phoneticPr fontId="2" type="noConversion"/>
  </si>
  <si>
    <t>세   출   계</t>
    <phoneticPr fontId="2" type="noConversion"/>
  </si>
  <si>
    <t>비율
(%)</t>
    <phoneticPr fontId="2" type="noConversion"/>
  </si>
  <si>
    <t>학교법인 송원학원</t>
    <phoneticPr fontId="2" type="noConversion"/>
  </si>
  <si>
    <t>재산수입</t>
    <phoneticPr fontId="2" type="noConversion"/>
  </si>
  <si>
    <t>토지임대수입</t>
    <phoneticPr fontId="2" type="noConversion"/>
  </si>
  <si>
    <t>01</t>
    <phoneticPr fontId="2" type="noConversion"/>
  </si>
  <si>
    <t>기본재산수입</t>
    <phoneticPr fontId="2" type="noConversion"/>
  </si>
  <si>
    <t>02</t>
    <phoneticPr fontId="2" type="noConversion"/>
  </si>
  <si>
    <t>재산매각대</t>
    <phoneticPr fontId="2" type="noConversion"/>
  </si>
  <si>
    <t>03</t>
    <phoneticPr fontId="2" type="noConversion"/>
  </si>
  <si>
    <t>기타수입</t>
    <phoneticPr fontId="2" type="noConversion"/>
  </si>
  <si>
    <t>기타자산매각대</t>
    <phoneticPr fontId="2" type="noConversion"/>
  </si>
  <si>
    <t>토지매각대</t>
    <phoneticPr fontId="2" type="noConversion"/>
  </si>
  <si>
    <t>건물매각대</t>
    <phoneticPr fontId="2" type="noConversion"/>
  </si>
  <si>
    <t>이월금</t>
    <phoneticPr fontId="2" type="noConversion"/>
  </si>
  <si>
    <t>전년도이월금</t>
    <phoneticPr fontId="2" type="noConversion"/>
  </si>
  <si>
    <t>기부원조금</t>
    <phoneticPr fontId="2" type="noConversion"/>
  </si>
  <si>
    <t>보조금</t>
    <phoneticPr fontId="2" type="noConversion"/>
  </si>
  <si>
    <t>차입금</t>
    <phoneticPr fontId="2" type="noConversion"/>
  </si>
  <si>
    <t>은행차입</t>
    <phoneticPr fontId="2" type="noConversion"/>
  </si>
  <si>
    <t>개인차입</t>
    <phoneticPr fontId="2" type="noConversion"/>
  </si>
  <si>
    <t>04</t>
    <phoneticPr fontId="2" type="noConversion"/>
  </si>
  <si>
    <t>05</t>
    <phoneticPr fontId="2" type="noConversion"/>
  </si>
  <si>
    <t>잡수입</t>
    <phoneticPr fontId="2" type="noConversion"/>
  </si>
  <si>
    <t>예금이자</t>
    <phoneticPr fontId="2" type="noConversion"/>
  </si>
  <si>
    <t>이사회비</t>
    <phoneticPr fontId="2" type="noConversion"/>
  </si>
  <si>
    <t>임원수당</t>
    <phoneticPr fontId="2" type="noConversion"/>
  </si>
  <si>
    <t>회의비</t>
    <phoneticPr fontId="2" type="noConversion"/>
  </si>
  <si>
    <t>사무비</t>
    <phoneticPr fontId="2" type="noConversion"/>
  </si>
  <si>
    <t>인건비</t>
    <phoneticPr fontId="2" type="noConversion"/>
  </si>
  <si>
    <t>여비</t>
    <phoneticPr fontId="2" type="noConversion"/>
  </si>
  <si>
    <t>수용비</t>
    <phoneticPr fontId="2" type="noConversion"/>
  </si>
  <si>
    <t>공공요금</t>
    <phoneticPr fontId="2" type="noConversion"/>
  </si>
  <si>
    <t>비품·기계류비</t>
    <phoneticPr fontId="2" type="noConversion"/>
  </si>
  <si>
    <t>수용비및수수료</t>
    <phoneticPr fontId="2" type="noConversion"/>
  </si>
  <si>
    <t>재산조성비</t>
    <phoneticPr fontId="2" type="noConversion"/>
  </si>
  <si>
    <t>시설비</t>
    <phoneticPr fontId="2" type="noConversion"/>
  </si>
  <si>
    <t>재산매입비</t>
    <phoneticPr fontId="2" type="noConversion"/>
  </si>
  <si>
    <t>재산관리비</t>
    <phoneticPr fontId="2" type="noConversion"/>
  </si>
  <si>
    <t>재산유지비</t>
    <phoneticPr fontId="2" type="noConversion"/>
  </si>
  <si>
    <t>공과보험료</t>
    <phoneticPr fontId="2" type="noConversion"/>
  </si>
  <si>
    <t>학교전출금</t>
    <phoneticPr fontId="2" type="noConversion"/>
  </si>
  <si>
    <t xml:space="preserve">∘송원여고 </t>
    <phoneticPr fontId="2" type="noConversion"/>
  </si>
  <si>
    <t>상환금</t>
    <phoneticPr fontId="2" type="noConversion"/>
  </si>
  <si>
    <t>부채상환금</t>
    <phoneticPr fontId="2" type="noConversion"/>
  </si>
  <si>
    <t>원금상환금</t>
    <phoneticPr fontId="2" type="noConversion"/>
  </si>
  <si>
    <t>이자지출금</t>
    <phoneticPr fontId="2" type="noConversion"/>
  </si>
  <si>
    <t>06</t>
    <phoneticPr fontId="2" type="noConversion"/>
  </si>
  <si>
    <t>잡지출</t>
    <phoneticPr fontId="2" type="noConversion"/>
  </si>
  <si>
    <t>제지출</t>
    <phoneticPr fontId="2" type="noConversion"/>
  </si>
  <si>
    <t>소송비</t>
    <phoneticPr fontId="2" type="noConversion"/>
  </si>
  <si>
    <t>기타제지출</t>
    <phoneticPr fontId="2" type="noConversion"/>
  </si>
  <si>
    <t>07</t>
    <phoneticPr fontId="2" type="noConversion"/>
  </si>
  <si>
    <t>예비비</t>
    <phoneticPr fontId="2" type="noConversion"/>
  </si>
  <si>
    <t>잉여금</t>
    <phoneticPr fontId="2" type="noConversion"/>
  </si>
  <si>
    <t>법인세환급금</t>
    <phoneticPr fontId="2" type="noConversion"/>
  </si>
  <si>
    <t>(학교분)</t>
    <phoneticPr fontId="2" type="noConversion"/>
  </si>
  <si>
    <t>∘송원고</t>
    <phoneticPr fontId="2" type="noConversion"/>
  </si>
  <si>
    <t>∘송원중</t>
    <phoneticPr fontId="2" type="noConversion"/>
  </si>
  <si>
    <t>∘송원초</t>
    <phoneticPr fontId="2" type="noConversion"/>
  </si>
  <si>
    <t xml:space="preserve">∘송원여상고 </t>
    <phoneticPr fontId="2" type="noConversion"/>
  </si>
  <si>
    <t>이 월 금</t>
    <phoneticPr fontId="2" type="noConversion"/>
  </si>
  <si>
    <t>잡 수 입</t>
    <phoneticPr fontId="2" type="noConversion"/>
  </si>
  <si>
    <t>사 무 비</t>
    <phoneticPr fontId="2" type="noConversion"/>
  </si>
  <si>
    <t>전 출 금</t>
    <phoneticPr fontId="2" type="noConversion"/>
  </si>
  <si>
    <t>상 환 금</t>
    <phoneticPr fontId="2" type="noConversion"/>
  </si>
  <si>
    <t>법인회계 세입·세출결산서</t>
    <phoneticPr fontId="2" type="noConversion"/>
  </si>
  <si>
    <t>세                      입</t>
    <phoneticPr fontId="2" type="noConversion"/>
  </si>
  <si>
    <t>세                      출</t>
    <phoneticPr fontId="2" type="noConversion"/>
  </si>
  <si>
    <t>세입  ·세출 차인잔액</t>
    <phoneticPr fontId="2" type="noConversion"/>
  </si>
  <si>
    <t>결산액</t>
    <phoneticPr fontId="2" type="noConversion"/>
  </si>
  <si>
    <t>최종예산액</t>
    <phoneticPr fontId="2" type="noConversion"/>
  </si>
  <si>
    <t>비교증감</t>
    <phoneticPr fontId="2" type="noConversion"/>
  </si>
  <si>
    <t>5,710,325원 ×   1월 =</t>
    <phoneticPr fontId="2" type="noConversion"/>
  </si>
  <si>
    <t>4,230,000원 ×   1월 =</t>
    <phoneticPr fontId="2" type="noConversion"/>
  </si>
  <si>
    <t>∘ 수익용기본재산(현금40억) 이자수입(1.9~1.5%)</t>
    <phoneticPr fontId="2" type="noConversion"/>
  </si>
  <si>
    <t>예금이자수입</t>
  </si>
  <si>
    <t>(재)송원문화재단</t>
    <phoneticPr fontId="2" type="noConversion"/>
  </si>
  <si>
    <t>∘ 지정기부금(송원고 기숙사 공사비 차입원리금 상환)</t>
    <phoneticPr fontId="2" type="noConversion"/>
  </si>
  <si>
    <t>기부금</t>
    <phoneticPr fontId="2" type="noConversion"/>
  </si>
  <si>
    <t>2,200,000 × 2회 =</t>
    <phoneticPr fontId="2" type="noConversion"/>
  </si>
  <si>
    <t>∘ 세무사 고문료(2018~2019)</t>
    <phoneticPr fontId="2" type="noConversion"/>
  </si>
  <si>
    <t>∘ 법인세환급금(법인분)</t>
    <phoneticPr fontId="2" type="noConversion"/>
  </si>
  <si>
    <t>∘ 법인세환급금(2015~2017)</t>
    <phoneticPr fontId="2" type="noConversion"/>
  </si>
  <si>
    <t>금   287,777,659 원</t>
    <phoneticPr fontId="2" type="noConversion"/>
  </si>
  <si>
    <t>금   228,503,950 원</t>
    <phoneticPr fontId="2" type="noConversion"/>
  </si>
  <si>
    <t>고제철(이사장)</t>
    <phoneticPr fontId="2" type="noConversion"/>
  </si>
  <si>
    <t>결 산 총 괄 표</t>
    <phoneticPr fontId="2" type="noConversion"/>
  </si>
  <si>
    <t>단위 : 원</t>
    <phoneticPr fontId="2" type="noConversion"/>
  </si>
  <si>
    <t>결산액
(A)</t>
    <phoneticPr fontId="2" type="noConversion"/>
  </si>
  <si>
    <t>최종예산액
(B)</t>
    <phoneticPr fontId="2" type="noConversion"/>
  </si>
  <si>
    <t>비교증감
(A-B)</t>
    <phoneticPr fontId="2" type="noConversion"/>
  </si>
  <si>
    <t>5,358,013원 × 10월 =</t>
    <phoneticPr fontId="2" type="noConversion"/>
  </si>
  <si>
    <t>∘보통예금 이자</t>
    <phoneticPr fontId="2" type="noConversion"/>
  </si>
  <si>
    <t>1.재산수입</t>
    <phoneticPr fontId="2" type="noConversion"/>
  </si>
  <si>
    <t>1.기본재산수입</t>
    <phoneticPr fontId="2" type="noConversion"/>
  </si>
  <si>
    <t>1.예금이자수입</t>
    <phoneticPr fontId="2" type="noConversion"/>
  </si>
  <si>
    <t>예산액</t>
    <phoneticPr fontId="2" type="noConversion"/>
  </si>
  <si>
    <t>이월및</t>
    <phoneticPr fontId="2" type="noConversion"/>
  </si>
  <si>
    <t>증감액</t>
    <phoneticPr fontId="2" type="noConversion"/>
  </si>
  <si>
    <t>예산현액</t>
    <phoneticPr fontId="2" type="noConversion"/>
  </si>
  <si>
    <t>결정액</t>
    <phoneticPr fontId="2" type="noConversion"/>
  </si>
  <si>
    <t>징   수</t>
    <phoneticPr fontId="2" type="noConversion"/>
  </si>
  <si>
    <t>수납액</t>
    <phoneticPr fontId="2" type="noConversion"/>
  </si>
  <si>
    <t>불   납</t>
    <phoneticPr fontId="2" type="noConversion"/>
  </si>
  <si>
    <t>결손액</t>
    <phoneticPr fontId="2" type="noConversion"/>
  </si>
  <si>
    <t>미수납액</t>
    <phoneticPr fontId="2" type="noConversion"/>
  </si>
  <si>
    <t>2.이월금</t>
    <phoneticPr fontId="2" type="noConversion"/>
  </si>
  <si>
    <t>1.전년도이월금</t>
    <phoneticPr fontId="2" type="noConversion"/>
  </si>
  <si>
    <t>1.전년도잉여금</t>
    <phoneticPr fontId="2" type="noConversion"/>
  </si>
  <si>
    <t>3.기부원조금</t>
    <phoneticPr fontId="2" type="noConversion"/>
  </si>
  <si>
    <t>1.기부원조금</t>
    <phoneticPr fontId="2" type="noConversion"/>
  </si>
  <si>
    <t>1.기부금</t>
    <phoneticPr fontId="2" type="noConversion"/>
  </si>
  <si>
    <t>4.잡수입</t>
    <phoneticPr fontId="2" type="noConversion"/>
  </si>
  <si>
    <t>1.예금이자</t>
    <phoneticPr fontId="2" type="noConversion"/>
  </si>
  <si>
    <t>2.법인세환급금</t>
    <phoneticPr fontId="2" type="noConversion"/>
  </si>
  <si>
    <t>세입</t>
    <phoneticPr fontId="2" type="noConversion"/>
  </si>
  <si>
    <t>∘ 기부금 및 기부금이월금 사용</t>
    <phoneticPr fontId="2" type="noConversion"/>
  </si>
  <si>
    <t xml:space="preserve"> 송원초</t>
    <phoneticPr fontId="2" type="noConversion"/>
  </si>
  <si>
    <t xml:space="preserve"> 송원중</t>
    <phoneticPr fontId="2" type="noConversion"/>
  </si>
  <si>
    <t xml:space="preserve"> 송원고</t>
    <phoneticPr fontId="2" type="noConversion"/>
  </si>
  <si>
    <t xml:space="preserve"> 송원여고 </t>
    <phoneticPr fontId="2" type="noConversion"/>
  </si>
  <si>
    <t xml:space="preserve"> 송원여상고 </t>
    <phoneticPr fontId="2" type="noConversion"/>
  </si>
  <si>
    <t xml:space="preserve"> 송원여상고</t>
    <phoneticPr fontId="2" type="noConversion"/>
  </si>
  <si>
    <t xml:space="preserve"> 송원중학교</t>
    <phoneticPr fontId="2" type="noConversion"/>
  </si>
  <si>
    <t>전년도 이월금</t>
    <phoneticPr fontId="2" type="noConversion"/>
  </si>
  <si>
    <t>【서식  5】                        법인회계 세입·세출결산조서</t>
    <phoneticPr fontId="2" type="noConversion"/>
  </si>
  <si>
    <t>∘ 법인세환급금</t>
    <phoneticPr fontId="2" type="noConversion"/>
  </si>
  <si>
    <t>금     59,273,709 원</t>
    <phoneticPr fontId="2" type="noConversion"/>
  </si>
  <si>
    <t>1.수용비및수수료</t>
    <phoneticPr fontId="2" type="noConversion"/>
  </si>
  <si>
    <t>세출</t>
    <phoneticPr fontId="2" type="noConversion"/>
  </si>
  <si>
    <t>단위 : 원</t>
    <phoneticPr fontId="2" type="noConversion"/>
  </si>
  <si>
    <t>예산액</t>
    <phoneticPr fontId="2" type="noConversion"/>
  </si>
  <si>
    <t>이월 및 증감액</t>
    <phoneticPr fontId="2" type="noConversion"/>
  </si>
  <si>
    <t>예산현액</t>
    <phoneticPr fontId="2" type="noConversion"/>
  </si>
  <si>
    <t>지출액</t>
    <phoneticPr fontId="2" type="noConversion"/>
  </si>
  <si>
    <t>다음연도</t>
    <phoneticPr fontId="2" type="noConversion"/>
  </si>
  <si>
    <t>불용액</t>
    <phoneticPr fontId="2" type="noConversion"/>
  </si>
  <si>
    <t>전년도</t>
    <phoneticPr fontId="2" type="noConversion"/>
  </si>
  <si>
    <t>예비비</t>
    <phoneticPr fontId="2" type="noConversion"/>
  </si>
  <si>
    <t>이전</t>
    <phoneticPr fontId="2" type="noConversion"/>
  </si>
  <si>
    <t>이월액</t>
    <phoneticPr fontId="2" type="noConversion"/>
  </si>
  <si>
    <t>사용액</t>
    <phoneticPr fontId="2" type="noConversion"/>
  </si>
  <si>
    <t>용액</t>
    <phoneticPr fontId="2" type="noConversion"/>
  </si>
  <si>
    <t>1.이사회비</t>
    <phoneticPr fontId="2" type="noConversion"/>
  </si>
  <si>
    <t>1.임원수당</t>
    <phoneticPr fontId="2" type="noConversion"/>
  </si>
  <si>
    <t>2.회의비</t>
    <phoneticPr fontId="2" type="noConversion"/>
  </si>
  <si>
    <t>2.사무비</t>
    <phoneticPr fontId="2" type="noConversion"/>
  </si>
  <si>
    <t>1.수용비</t>
    <phoneticPr fontId="2" type="noConversion"/>
  </si>
  <si>
    <t>3.재산조성비</t>
    <phoneticPr fontId="2" type="noConversion"/>
  </si>
  <si>
    <t>1.재산관리비</t>
    <phoneticPr fontId="2" type="noConversion"/>
  </si>
  <si>
    <t>1.공과보험료</t>
    <phoneticPr fontId="2" type="noConversion"/>
  </si>
  <si>
    <t>4.전출금</t>
    <phoneticPr fontId="2" type="noConversion"/>
  </si>
  <si>
    <t>1.전출금</t>
    <phoneticPr fontId="2" type="noConversion"/>
  </si>
  <si>
    <t>1.학교전출금</t>
    <phoneticPr fontId="2" type="noConversion"/>
  </si>
  <si>
    <t>2.법인세환급금</t>
    <phoneticPr fontId="2" type="noConversion"/>
  </si>
  <si>
    <t>5.상환금</t>
    <phoneticPr fontId="2" type="noConversion"/>
  </si>
  <si>
    <t>1.부채상환금</t>
    <phoneticPr fontId="2" type="noConversion"/>
  </si>
  <si>
    <t>1.원금상환금</t>
    <phoneticPr fontId="2" type="noConversion"/>
  </si>
  <si>
    <t>2.이자지출금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</si>
</sst>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;\△#,##0"/>
    <numFmt numFmtId="177" formatCode="#,##0;\△\-#,##0"/>
    <numFmt numFmtId="178" formatCode="0.0"/>
    <numFmt numFmtId="179" formatCode="#,##0.0;\△#,##0.0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rgb="FF000000"/>
      </right>
      <top/>
      <bottom style="thin">
        <color auto="1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indexed="64"/>
      </left>
      <right/>
      <top style="double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/>
      <diagonal/>
    </border>
    <border>
      <left style="thin">
        <color indexed="64"/>
      </left>
      <right style="double">
        <color rgb="FF000000"/>
      </right>
      <top/>
      <bottom/>
      <diagonal/>
    </border>
    <border>
      <left style="thin">
        <color indexed="64"/>
      </left>
      <right style="double">
        <color rgb="FF000000"/>
      </right>
      <top/>
      <bottom style="thin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 style="double">
        <color rgb="FF000000"/>
      </right>
      <top/>
      <bottom style="thin">
        <color auto="1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indexed="64"/>
      </right>
      <top style="double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auto="1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4" fillId="3" borderId="20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7" fontId="5" fillId="0" borderId="16" xfId="1" applyNumberFormat="1" applyFont="1" applyBorder="1" applyAlignment="1">
      <alignment vertical="center" wrapText="1"/>
    </xf>
    <xf numFmtId="0" fontId="3" fillId="0" borderId="24" xfId="0" applyFont="1" applyBorder="1">
      <alignment vertical="center"/>
    </xf>
    <xf numFmtId="0" fontId="4" fillId="2" borderId="35" xfId="0" applyFont="1" applyFill="1" applyBorder="1" applyAlignment="1">
      <alignment horizontal="justify" vertical="center" wrapText="1"/>
    </xf>
    <xf numFmtId="177" fontId="4" fillId="2" borderId="32" xfId="1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177" fontId="4" fillId="0" borderId="0" xfId="1" applyNumberFormat="1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0" xfId="0" applyFont="1">
      <alignment vertical="center"/>
    </xf>
    <xf numFmtId="176" fontId="4" fillId="3" borderId="17" xfId="0" applyNumberFormat="1" applyFont="1" applyFill="1" applyBorder="1" applyAlignment="1">
      <alignment horizontal="center" vertical="center" wrapText="1"/>
    </xf>
    <xf numFmtId="0" fontId="6" fillId="0" borderId="22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176" fontId="5" fillId="2" borderId="34" xfId="0" applyNumberFormat="1" applyFont="1" applyFill="1" applyBorder="1" applyAlignment="1">
      <alignment vertical="center" wrapText="1"/>
    </xf>
    <xf numFmtId="0" fontId="6" fillId="2" borderId="36" xfId="0" applyFont="1" applyFill="1" applyBorder="1">
      <alignment vertical="center"/>
    </xf>
    <xf numFmtId="0" fontId="6" fillId="0" borderId="0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38" xfId="0" applyFont="1" applyBorder="1">
      <alignment vertical="center"/>
    </xf>
    <xf numFmtId="176" fontId="5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177" fontId="5" fillId="0" borderId="26" xfId="1" applyNumberFormat="1" applyFont="1" applyBorder="1" applyAlignment="1">
      <alignment vertical="center" wrapText="1"/>
    </xf>
    <xf numFmtId="0" fontId="3" fillId="0" borderId="27" xfId="0" applyFont="1" applyBorder="1">
      <alignment vertical="center"/>
    </xf>
    <xf numFmtId="0" fontId="0" fillId="0" borderId="0" xfId="0" applyFill="1" applyBorder="1">
      <alignment vertical="center"/>
    </xf>
    <xf numFmtId="0" fontId="4" fillId="0" borderId="28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7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76" fontId="10" fillId="0" borderId="1" xfId="1" applyNumberFormat="1" applyFont="1" applyBorder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1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2" borderId="1" xfId="1" applyNumberFormat="1" applyFont="1" applyFill="1" applyBorder="1">
      <alignment vertical="center"/>
    </xf>
    <xf numFmtId="176" fontId="10" fillId="2" borderId="1" xfId="0" applyNumberFormat="1" applyFont="1" applyFill="1" applyBorder="1" applyAlignment="1">
      <alignment horizontal="center" vertical="center"/>
    </xf>
    <xf numFmtId="177" fontId="4" fillId="0" borderId="26" xfId="1" applyNumberFormat="1" applyFont="1" applyBorder="1" applyAlignment="1">
      <alignment vertical="center" wrapText="1"/>
    </xf>
    <xf numFmtId="177" fontId="4" fillId="0" borderId="16" xfId="1" applyNumberFormat="1" applyFont="1" applyBorder="1" applyAlignment="1">
      <alignment vertical="center" wrapText="1"/>
    </xf>
    <xf numFmtId="0" fontId="4" fillId="0" borderId="29" xfId="0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vertical="center" wrapText="1"/>
    </xf>
    <xf numFmtId="178" fontId="5" fillId="0" borderId="21" xfId="0" quotePrefix="1" applyNumberFormat="1" applyFont="1" applyBorder="1" applyAlignment="1">
      <alignment horizontal="justify" vertical="center" wrapText="1"/>
    </xf>
    <xf numFmtId="0" fontId="4" fillId="0" borderId="6" xfId="0" quotePrefix="1" applyFont="1" applyBorder="1" applyAlignment="1">
      <alignment horizontal="justify" vertical="center" wrapText="1"/>
    </xf>
    <xf numFmtId="177" fontId="5" fillId="0" borderId="0" xfId="1" applyNumberFormat="1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6" fillId="0" borderId="7" xfId="0" quotePrefix="1" applyFont="1" applyBorder="1" applyAlignment="1">
      <alignment vertical="center" wrapText="1"/>
    </xf>
    <xf numFmtId="0" fontId="4" fillId="0" borderId="41" xfId="0" applyFont="1" applyBorder="1" applyAlignment="1">
      <alignment horizontal="justify" vertical="center" wrapText="1"/>
    </xf>
    <xf numFmtId="0" fontId="6" fillId="0" borderId="41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justify" vertical="center" wrapText="1"/>
    </xf>
    <xf numFmtId="177" fontId="4" fillId="0" borderId="37" xfId="1" applyNumberFormat="1" applyFont="1" applyBorder="1" applyAlignment="1">
      <alignment vertical="center" wrapText="1"/>
    </xf>
    <xf numFmtId="0" fontId="5" fillId="0" borderId="25" xfId="0" quotePrefix="1" applyFont="1" applyBorder="1" applyAlignment="1">
      <alignment horizontal="justify" vertical="center" wrapText="1"/>
    </xf>
    <xf numFmtId="177" fontId="4" fillId="0" borderId="0" xfId="1" applyNumberFormat="1" applyFont="1" applyBorder="1" applyAlignment="1">
      <alignment horizontal="center" vertical="center" wrapText="1"/>
    </xf>
    <xf numFmtId="177" fontId="4" fillId="0" borderId="22" xfId="1" applyNumberFormat="1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justify" vertical="center" wrapText="1"/>
    </xf>
    <xf numFmtId="0" fontId="6" fillId="0" borderId="28" xfId="0" applyFont="1" applyBorder="1">
      <alignment vertical="center"/>
    </xf>
    <xf numFmtId="0" fontId="4" fillId="0" borderId="4" xfId="0" applyFont="1" applyBorder="1" applyAlignment="1">
      <alignment horizontal="left" vertical="center" wrapText="1"/>
    </xf>
    <xf numFmtId="177" fontId="4" fillId="0" borderId="37" xfId="1" applyNumberFormat="1" applyFont="1" applyBorder="1" applyAlignment="1">
      <alignment horizontal="center" vertical="center" wrapText="1"/>
    </xf>
    <xf numFmtId="177" fontId="4" fillId="0" borderId="38" xfId="1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justify" vertical="center" wrapText="1"/>
    </xf>
    <xf numFmtId="177" fontId="4" fillId="0" borderId="45" xfId="1" applyNumberFormat="1" applyFont="1" applyBorder="1" applyAlignment="1">
      <alignment horizontal="center" vertical="center" wrapText="1"/>
    </xf>
    <xf numFmtId="177" fontId="4" fillId="0" borderId="46" xfId="1" applyNumberFormat="1" applyFont="1" applyBorder="1" applyAlignment="1">
      <alignment horizontal="center" vertical="center" wrapText="1"/>
    </xf>
    <xf numFmtId="0" fontId="6" fillId="0" borderId="41" xfId="0" applyFont="1" applyBorder="1">
      <alignment vertical="center"/>
    </xf>
    <xf numFmtId="0" fontId="6" fillId="0" borderId="43" xfId="0" quotePrefix="1" applyFont="1" applyBorder="1">
      <alignment vertical="center"/>
    </xf>
    <xf numFmtId="0" fontId="5" fillId="0" borderId="29" xfId="0" applyFont="1" applyBorder="1" applyAlignment="1">
      <alignment horizontal="center" vertical="center" wrapText="1"/>
    </xf>
    <xf numFmtId="0" fontId="6" fillId="0" borderId="43" xfId="0" quotePrefix="1" applyFont="1" applyBorder="1" applyAlignment="1">
      <alignment vertical="center" wrapText="1"/>
    </xf>
    <xf numFmtId="177" fontId="4" fillId="0" borderId="45" xfId="1" applyNumberFormat="1" applyFont="1" applyBorder="1" applyAlignment="1">
      <alignment vertical="center" wrapText="1"/>
    </xf>
    <xf numFmtId="0" fontId="6" fillId="0" borderId="46" xfId="0" applyFont="1" applyBorder="1">
      <alignment vertical="center"/>
    </xf>
    <xf numFmtId="0" fontId="3" fillId="0" borderId="39" xfId="0" quotePrefix="1" applyFont="1" applyBorder="1">
      <alignment vertical="center"/>
    </xf>
    <xf numFmtId="0" fontId="3" fillId="0" borderId="47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42" xfId="0" applyFont="1" applyBorder="1">
      <alignment vertical="center"/>
    </xf>
    <xf numFmtId="0" fontId="4" fillId="0" borderId="43" xfId="0" quotePrefix="1" applyFont="1" applyBorder="1" applyAlignment="1">
      <alignment horizontal="justify" vertical="center" wrapText="1"/>
    </xf>
    <xf numFmtId="0" fontId="6" fillId="0" borderId="44" xfId="0" applyFont="1" applyBorder="1">
      <alignment vertical="center"/>
    </xf>
    <xf numFmtId="176" fontId="0" fillId="0" borderId="0" xfId="0" applyNumberFormat="1">
      <alignment vertical="center"/>
    </xf>
    <xf numFmtId="0" fontId="4" fillId="0" borderId="18" xfId="0" applyFont="1" applyBorder="1" applyAlignment="1">
      <alignment horizontal="justify" vertical="center" wrapText="1"/>
    </xf>
    <xf numFmtId="0" fontId="4" fillId="0" borderId="18" xfId="0" quotePrefix="1" applyFont="1" applyBorder="1" applyAlignment="1">
      <alignment horizontal="justify" vertical="center" wrapText="1"/>
    </xf>
    <xf numFmtId="0" fontId="4" fillId="0" borderId="51" xfId="0" applyFont="1" applyBorder="1" applyAlignment="1">
      <alignment horizontal="justify" vertical="center" wrapText="1"/>
    </xf>
    <xf numFmtId="177" fontId="4" fillId="0" borderId="27" xfId="1" applyNumberFormat="1" applyFont="1" applyBorder="1" applyAlignment="1">
      <alignment vertical="center" wrapText="1"/>
    </xf>
    <xf numFmtId="177" fontId="4" fillId="0" borderId="24" xfId="1" applyNumberFormat="1" applyFont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41" fontId="4" fillId="0" borderId="0" xfId="1" applyFont="1" applyBorder="1" applyAlignment="1">
      <alignment vertical="center" wrapText="1"/>
    </xf>
    <xf numFmtId="41" fontId="4" fillId="0" borderId="0" xfId="1" applyFont="1" applyBorder="1" applyAlignment="1">
      <alignment horizontal="left" vertical="center" wrapText="1"/>
    </xf>
    <xf numFmtId="41" fontId="4" fillId="0" borderId="0" xfId="0" applyNumberFormat="1" applyFont="1" applyBorder="1" applyAlignment="1">
      <alignment horizontal="left" vertical="center" wrapText="1"/>
    </xf>
    <xf numFmtId="0" fontId="4" fillId="0" borderId="29" xfId="0" applyFont="1" applyBorder="1" applyAlignment="1">
      <alignment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41" fontId="5" fillId="0" borderId="0" xfId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52" xfId="0" quotePrefix="1" applyFont="1" applyBorder="1" applyAlignment="1">
      <alignment horizontal="justify" vertical="center" wrapText="1"/>
    </xf>
    <xf numFmtId="0" fontId="5" fillId="0" borderId="21" xfId="0" applyFont="1" applyBorder="1" applyAlignment="1">
      <alignment horizontal="justify" vertical="center" wrapText="1"/>
    </xf>
    <xf numFmtId="0" fontId="4" fillId="0" borderId="55" xfId="0" applyFont="1" applyBorder="1" applyAlignment="1">
      <alignment horizontal="justify" vertical="center" wrapText="1"/>
    </xf>
    <xf numFmtId="0" fontId="4" fillId="0" borderId="50" xfId="0" applyFont="1" applyBorder="1" applyAlignment="1">
      <alignment horizontal="justify" vertical="center" wrapText="1"/>
    </xf>
    <xf numFmtId="0" fontId="4" fillId="0" borderId="54" xfId="0" applyFont="1" applyBorder="1" applyAlignment="1">
      <alignment horizontal="justify" vertical="center" wrapText="1"/>
    </xf>
    <xf numFmtId="41" fontId="3" fillId="0" borderId="0" xfId="0" applyNumberFormat="1" applyFo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6" fillId="2" borderId="73" xfId="0" applyFont="1" applyFill="1" applyBorder="1">
      <alignment vertic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horizontal="justify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0" fontId="4" fillId="0" borderId="76" xfId="0" applyFont="1" applyBorder="1" applyAlignment="1">
      <alignment horizontal="justify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41" xfId="0" quotePrefix="1" applyFont="1" applyBorder="1" applyAlignment="1">
      <alignment horizontal="justify" vertical="center" wrapText="1"/>
    </xf>
    <xf numFmtId="0" fontId="4" fillId="0" borderId="78" xfId="0" applyFont="1" applyBorder="1" applyAlignment="1">
      <alignment vertical="center" wrapText="1"/>
    </xf>
    <xf numFmtId="0" fontId="3" fillId="0" borderId="77" xfId="0" applyFont="1" applyBorder="1" applyAlignment="1">
      <alignment horizontal="right" vertical="center"/>
    </xf>
    <xf numFmtId="0" fontId="6" fillId="0" borderId="25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6" fillId="0" borderId="85" xfId="0" quotePrefix="1" applyFont="1" applyBorder="1">
      <alignment vertical="center"/>
    </xf>
    <xf numFmtId="0" fontId="5" fillId="0" borderId="88" xfId="0" quotePrefix="1" applyFont="1" applyBorder="1" applyAlignment="1">
      <alignment horizontal="justify" vertical="center" wrapText="1"/>
    </xf>
    <xf numFmtId="0" fontId="5" fillId="0" borderId="78" xfId="0" applyFont="1" applyBorder="1" applyAlignment="1">
      <alignment vertical="center" wrapText="1"/>
    </xf>
    <xf numFmtId="0" fontId="3" fillId="0" borderId="88" xfId="0" quotePrefix="1" applyFont="1" applyBorder="1">
      <alignment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0" fontId="4" fillId="0" borderId="78" xfId="0" quotePrefix="1" applyFont="1" applyBorder="1" applyAlignment="1">
      <alignment horizontal="justify" vertical="center" wrapText="1"/>
    </xf>
    <xf numFmtId="0" fontId="4" fillId="0" borderId="85" xfId="0" quotePrefix="1" applyFont="1" applyBorder="1" applyAlignment="1">
      <alignment horizontal="justify" vertical="center" wrapText="1"/>
    </xf>
    <xf numFmtId="0" fontId="4" fillId="0" borderId="85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177" fontId="4" fillId="2" borderId="63" xfId="1" applyNumberFormat="1" applyFont="1" applyFill="1" applyBorder="1" applyAlignment="1">
      <alignment vertical="center" wrapText="1"/>
    </xf>
    <xf numFmtId="41" fontId="5" fillId="0" borderId="6" xfId="1" applyFont="1" applyBorder="1" applyAlignment="1">
      <alignment vertical="center" wrapText="1"/>
    </xf>
    <xf numFmtId="41" fontId="4" fillId="0" borderId="28" xfId="1" applyFont="1" applyBorder="1" applyAlignment="1">
      <alignment vertical="center" wrapText="1"/>
    </xf>
    <xf numFmtId="41" fontId="4" fillId="0" borderId="66" xfId="1" applyFont="1" applyBorder="1" applyAlignment="1">
      <alignment vertical="center" wrapText="1"/>
    </xf>
    <xf numFmtId="41" fontId="4" fillId="0" borderId="82" xfId="1" applyFont="1" applyBorder="1" applyAlignment="1">
      <alignment vertical="center" wrapText="1"/>
    </xf>
    <xf numFmtId="41" fontId="4" fillId="0" borderId="71" xfId="1" applyFont="1" applyBorder="1" applyAlignment="1">
      <alignment vertical="center" wrapText="1"/>
    </xf>
    <xf numFmtId="41" fontId="4" fillId="0" borderId="1" xfId="1" applyFont="1" applyBorder="1" applyAlignment="1">
      <alignment vertical="center" wrapText="1"/>
    </xf>
    <xf numFmtId="41" fontId="4" fillId="0" borderId="52" xfId="1" applyFont="1" applyBorder="1" applyAlignment="1">
      <alignment vertical="center" wrapText="1"/>
    </xf>
    <xf numFmtId="41" fontId="4" fillId="0" borderId="6" xfId="1" applyFont="1" applyBorder="1" applyAlignment="1">
      <alignment vertical="center" wrapText="1"/>
    </xf>
    <xf numFmtId="41" fontId="6" fillId="0" borderId="71" xfId="1" applyFont="1" applyBorder="1">
      <alignment vertical="center"/>
    </xf>
    <xf numFmtId="41" fontId="5" fillId="0" borderId="28" xfId="1" applyFont="1" applyBorder="1" applyAlignment="1">
      <alignment vertical="center" wrapText="1"/>
    </xf>
    <xf numFmtId="41" fontId="4" fillId="0" borderId="28" xfId="1" applyFont="1" applyBorder="1" applyAlignment="1">
      <alignment horizontal="justify" vertical="center" wrapText="1"/>
    </xf>
    <xf numFmtId="41" fontId="11" fillId="0" borderId="82" xfId="1" applyFont="1" applyBorder="1" applyAlignment="1">
      <alignment vertical="center" wrapText="1"/>
    </xf>
    <xf numFmtId="41" fontId="11" fillId="0" borderId="71" xfId="1" applyFont="1" applyBorder="1" applyAlignment="1">
      <alignment vertical="center" wrapText="1"/>
    </xf>
    <xf numFmtId="41" fontId="4" fillId="0" borderId="84" xfId="1" applyFont="1" applyBorder="1" applyAlignment="1">
      <alignment vertical="center" wrapText="1"/>
    </xf>
    <xf numFmtId="41" fontId="4" fillId="0" borderId="83" xfId="1" applyFont="1" applyBorder="1" applyAlignment="1">
      <alignment vertical="center" wrapText="1"/>
    </xf>
    <xf numFmtId="176" fontId="4" fillId="0" borderId="6" xfId="1" applyNumberFormat="1" applyFont="1" applyBorder="1" applyAlignment="1">
      <alignment vertical="center" wrapText="1"/>
    </xf>
    <xf numFmtId="177" fontId="5" fillId="2" borderId="67" xfId="1" applyNumberFormat="1" applyFont="1" applyFill="1" applyBorder="1" applyAlignment="1">
      <alignment vertical="center" wrapText="1"/>
    </xf>
    <xf numFmtId="41" fontId="4" fillId="0" borderId="60" xfId="1" applyFont="1" applyBorder="1" applyAlignment="1">
      <alignment vertical="center" wrapText="1"/>
    </xf>
    <xf numFmtId="41" fontId="5" fillId="0" borderId="78" xfId="1" applyFont="1" applyBorder="1" applyAlignment="1">
      <alignment vertical="center" wrapText="1"/>
    </xf>
    <xf numFmtId="41" fontId="5" fillId="0" borderId="86" xfId="1" applyFont="1" applyBorder="1" applyAlignment="1">
      <alignment vertical="center" wrapText="1"/>
    </xf>
    <xf numFmtId="41" fontId="5" fillId="0" borderId="84" xfId="1" applyFont="1" applyBorder="1" applyAlignment="1">
      <alignment vertical="center" wrapText="1"/>
    </xf>
    <xf numFmtId="41" fontId="3" fillId="0" borderId="87" xfId="1" applyFont="1" applyBorder="1">
      <alignment vertical="center"/>
    </xf>
    <xf numFmtId="41" fontId="4" fillId="0" borderId="78" xfId="1" applyFont="1" applyBorder="1" applyAlignment="1">
      <alignment vertical="center" wrapText="1"/>
    </xf>
    <xf numFmtId="41" fontId="6" fillId="0" borderId="37" xfId="1" applyFont="1" applyBorder="1">
      <alignment vertical="center"/>
    </xf>
    <xf numFmtId="41" fontId="4" fillId="0" borderId="61" xfId="1" applyFont="1" applyBorder="1" applyAlignment="1">
      <alignment vertical="center" wrapText="1"/>
    </xf>
    <xf numFmtId="41" fontId="6" fillId="0" borderId="72" xfId="1" applyFont="1" applyBorder="1">
      <alignment vertical="center"/>
    </xf>
    <xf numFmtId="41" fontId="4" fillId="0" borderId="43" xfId="1" applyFont="1" applyBorder="1" applyAlignment="1">
      <alignment vertical="center" wrapText="1"/>
    </xf>
    <xf numFmtId="41" fontId="4" fillId="0" borderId="44" xfId="1" applyFont="1" applyBorder="1" applyAlignment="1">
      <alignment vertical="center" wrapText="1"/>
    </xf>
    <xf numFmtId="41" fontId="4" fillId="0" borderId="62" xfId="1" applyFont="1" applyBorder="1" applyAlignment="1">
      <alignment vertical="center" wrapText="1"/>
    </xf>
    <xf numFmtId="41" fontId="4" fillId="0" borderId="58" xfId="1" applyFont="1" applyBorder="1" applyAlignment="1">
      <alignment horizontal="left" vertical="center" wrapText="1"/>
    </xf>
    <xf numFmtId="41" fontId="6" fillId="0" borderId="69" xfId="1" applyFont="1" applyBorder="1">
      <alignment vertical="center"/>
    </xf>
    <xf numFmtId="41" fontId="4" fillId="0" borderId="86" xfId="1" applyFont="1" applyBorder="1" applyAlignment="1">
      <alignment vertical="center" wrapText="1"/>
    </xf>
    <xf numFmtId="41" fontId="6" fillId="0" borderId="87" xfId="1" applyFont="1" applyBorder="1">
      <alignment vertical="center"/>
    </xf>
    <xf numFmtId="41" fontId="6" fillId="0" borderId="89" xfId="1" applyFont="1" applyBorder="1">
      <alignment vertical="center"/>
    </xf>
    <xf numFmtId="41" fontId="4" fillId="0" borderId="2" xfId="1" applyFont="1" applyBorder="1" applyAlignment="1">
      <alignment vertical="center" wrapText="1"/>
    </xf>
    <xf numFmtId="41" fontId="6" fillId="0" borderId="90" xfId="1" applyFont="1" applyBorder="1">
      <alignment vertical="center"/>
    </xf>
    <xf numFmtId="41" fontId="6" fillId="0" borderId="29" xfId="1" applyFont="1" applyBorder="1">
      <alignment vertical="center"/>
    </xf>
    <xf numFmtId="41" fontId="4" fillId="0" borderId="58" xfId="1" applyFont="1" applyBorder="1" applyAlignment="1">
      <alignment vertical="center" wrapText="1"/>
    </xf>
    <xf numFmtId="41" fontId="5" fillId="0" borderId="43" xfId="1" applyFont="1" applyBorder="1" applyAlignment="1">
      <alignment vertical="center" wrapText="1"/>
    </xf>
    <xf numFmtId="41" fontId="4" fillId="0" borderId="60" xfId="1" applyFont="1" applyBorder="1" applyAlignment="1">
      <alignment horizontal="left" vertical="center" wrapText="1"/>
    </xf>
    <xf numFmtId="41" fontId="4" fillId="0" borderId="29" xfId="1" applyFont="1" applyBorder="1" applyAlignment="1">
      <alignment horizontal="justify" vertical="center" wrapText="1"/>
    </xf>
    <xf numFmtId="0" fontId="5" fillId="2" borderId="35" xfId="0" applyFont="1" applyFill="1" applyBorder="1" applyAlignment="1">
      <alignment horizontal="justify" vertical="center" wrapText="1"/>
    </xf>
    <xf numFmtId="41" fontId="5" fillId="2" borderId="63" xfId="0" applyNumberFormat="1" applyFont="1" applyFill="1" applyBorder="1" applyAlignment="1">
      <alignment vertical="center" wrapText="1"/>
    </xf>
    <xf numFmtId="0" fontId="4" fillId="3" borderId="59" xfId="0" applyFont="1" applyFill="1" applyBorder="1" applyAlignment="1">
      <alignment horizontal="center" vertical="top" wrapText="1"/>
    </xf>
    <xf numFmtId="41" fontId="5" fillId="2" borderId="73" xfId="0" applyNumberFormat="1" applyFont="1" applyFill="1" applyBorder="1" applyAlignment="1">
      <alignment horizontal="justify" vertical="center" wrapText="1"/>
    </xf>
    <xf numFmtId="41" fontId="5" fillId="2" borderId="35" xfId="0" applyNumberFormat="1" applyFont="1" applyFill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76" fontId="4" fillId="3" borderId="4" xfId="0" applyNumberFormat="1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41" fontId="6" fillId="0" borderId="0" xfId="0" applyNumberFormat="1" applyFont="1">
      <alignment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1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7" xfId="0" applyFont="1" applyBorder="1" applyAlignment="1">
      <alignment horizontal="righ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76" fontId="5" fillId="0" borderId="7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76" fontId="4" fillId="3" borderId="12" xfId="0" applyNumberFormat="1" applyFont="1" applyFill="1" applyBorder="1" applyAlignment="1">
      <alignment horizontal="center" vertical="center" wrapText="1"/>
    </xf>
    <xf numFmtId="176" fontId="4" fillId="3" borderId="7" xfId="0" applyNumberFormat="1" applyFont="1" applyFill="1" applyBorder="1" applyAlignment="1">
      <alignment horizontal="center" vertical="center" wrapText="1"/>
    </xf>
    <xf numFmtId="176" fontId="4" fillId="3" borderId="11" xfId="0" applyNumberFormat="1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176" fontId="4" fillId="0" borderId="6" xfId="0" applyNumberFormat="1" applyFont="1" applyBorder="1" applyAlignment="1">
      <alignment vertical="center" wrapText="1"/>
    </xf>
    <xf numFmtId="176" fontId="4" fillId="0" borderId="4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176" fontId="4" fillId="0" borderId="4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176" fontId="4" fillId="0" borderId="43" xfId="0" applyNumberFormat="1" applyFont="1" applyBorder="1" applyAlignment="1">
      <alignment horizontal="right" vertical="center" wrapText="1"/>
    </xf>
    <xf numFmtId="176" fontId="4" fillId="0" borderId="41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justify" vertical="center" wrapText="1"/>
    </xf>
    <xf numFmtId="176" fontId="5" fillId="0" borderId="6" xfId="0" applyNumberFormat="1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177" fontId="4" fillId="0" borderId="26" xfId="1" applyNumberFormat="1" applyFont="1" applyBorder="1" applyAlignment="1">
      <alignment horizontal="center" vertical="center" wrapText="1"/>
    </xf>
    <xf numFmtId="177" fontId="4" fillId="0" borderId="27" xfId="1" applyNumberFormat="1" applyFont="1" applyBorder="1" applyAlignment="1">
      <alignment horizontal="center" vertical="center" wrapText="1"/>
    </xf>
    <xf numFmtId="177" fontId="4" fillId="0" borderId="16" xfId="1" applyNumberFormat="1" applyFont="1" applyBorder="1" applyAlignment="1">
      <alignment horizontal="center" vertical="center" wrapText="1"/>
    </xf>
    <xf numFmtId="177" fontId="4" fillId="0" borderId="24" xfId="1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2" borderId="5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0" fontId="4" fillId="0" borderId="30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justify" vertical="center" wrapText="1"/>
    </xf>
    <xf numFmtId="0" fontId="5" fillId="0" borderId="30" xfId="0" applyFont="1" applyBorder="1" applyAlignment="1">
      <alignment horizontal="justify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 wrapText="1"/>
    </xf>
    <xf numFmtId="0" fontId="4" fillId="0" borderId="30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justify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0" fontId="4" fillId="3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68" xfId="0" applyFont="1" applyFill="1" applyBorder="1" applyAlignment="1">
      <alignment horizontal="center" vertical="center" wrapText="1"/>
    </xf>
    <xf numFmtId="0" fontId="4" fillId="3" borderId="69" xfId="0" applyFont="1" applyFill="1" applyBorder="1" applyAlignment="1">
      <alignment horizontal="center" vertical="center" wrapText="1"/>
    </xf>
    <xf numFmtId="0" fontId="4" fillId="3" borderId="70" xfId="0" applyFont="1" applyFill="1" applyBorder="1" applyAlignment="1">
      <alignment horizontal="center" vertical="center" wrapText="1"/>
    </xf>
    <xf numFmtId="0" fontId="3" fillId="0" borderId="77" xfId="0" applyFont="1" applyBorder="1" applyAlignment="1">
      <alignment horizontal="right" vertical="center"/>
    </xf>
    <xf numFmtId="176" fontId="4" fillId="3" borderId="79" xfId="0" applyNumberFormat="1" applyFont="1" applyFill="1" applyBorder="1" applyAlignment="1">
      <alignment horizontal="center" vertical="center" wrapText="1"/>
    </xf>
    <xf numFmtId="176" fontId="4" fillId="3" borderId="80" xfId="0" applyNumberFormat="1" applyFont="1" applyFill="1" applyBorder="1" applyAlignment="1">
      <alignment horizontal="center" vertical="center" wrapText="1"/>
    </xf>
    <xf numFmtId="176" fontId="4" fillId="3" borderId="81" xfId="0" applyNumberFormat="1" applyFont="1" applyFill="1" applyBorder="1" applyAlignment="1">
      <alignment horizontal="center" vertical="center" wrapText="1"/>
    </xf>
    <xf numFmtId="0" fontId="4" fillId="3" borderId="57" xfId="0" applyFont="1" applyFill="1" applyBorder="1" applyAlignment="1">
      <alignment horizontal="center" vertical="center" wrapText="1"/>
    </xf>
    <xf numFmtId="0" fontId="4" fillId="3" borderId="58" xfId="0" applyFont="1" applyFill="1" applyBorder="1" applyAlignment="1">
      <alignment horizontal="center" vertical="center" wrapText="1"/>
    </xf>
    <xf numFmtId="0" fontId="4" fillId="3" borderId="59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workbookViewId="0">
      <selection activeCell="H24" sqref="H24"/>
    </sheetView>
  </sheetViews>
  <sheetFormatPr defaultRowHeight="16.5" x14ac:dyDescent="0.3"/>
  <cols>
    <col min="1" max="1" width="15.5" style="16" customWidth="1"/>
    <col min="2" max="2" width="16.375" style="16" customWidth="1"/>
    <col min="3" max="3" width="16.125" style="16" customWidth="1"/>
    <col min="4" max="6" width="12.625" style="16" customWidth="1"/>
    <col min="7" max="7" width="23.5" style="16" customWidth="1"/>
    <col min="8" max="8" width="16.5" style="16" customWidth="1"/>
    <col min="9" max="9" width="3.125" style="16" customWidth="1"/>
    <col min="10" max="10" width="9" style="16"/>
  </cols>
  <sheetData>
    <row r="3" spans="1:9" ht="26.25" x14ac:dyDescent="0.3">
      <c r="A3" s="209" t="s">
        <v>13</v>
      </c>
      <c r="B3" s="209"/>
    </row>
    <row r="6" spans="1:9" x14ac:dyDescent="0.3">
      <c r="A6" s="210" t="s">
        <v>84</v>
      </c>
      <c r="B6" s="210"/>
      <c r="C6" s="210"/>
      <c r="D6" s="210"/>
      <c r="E6" s="210"/>
      <c r="F6" s="210"/>
      <c r="G6" s="210"/>
      <c r="H6" s="210"/>
      <c r="I6" s="210"/>
    </row>
    <row r="7" spans="1:9" x14ac:dyDescent="0.3">
      <c r="A7" s="210"/>
      <c r="B7" s="210"/>
      <c r="C7" s="210"/>
      <c r="D7" s="210"/>
      <c r="E7" s="210"/>
      <c r="F7" s="210"/>
      <c r="G7" s="210"/>
      <c r="H7" s="210"/>
      <c r="I7" s="210"/>
    </row>
    <row r="22" spans="1:9" x14ac:dyDescent="0.3">
      <c r="A22" s="211" t="s">
        <v>20</v>
      </c>
      <c r="B22" s="211"/>
      <c r="C22" s="211"/>
      <c r="D22" s="211"/>
      <c r="E22" s="211"/>
      <c r="F22" s="211"/>
      <c r="G22" s="211"/>
      <c r="H22" s="211"/>
      <c r="I22" s="211"/>
    </row>
    <row r="23" spans="1:9" x14ac:dyDescent="0.3">
      <c r="A23" s="211"/>
      <c r="B23" s="211"/>
      <c r="C23" s="211"/>
      <c r="D23" s="211"/>
      <c r="E23" s="211"/>
      <c r="F23" s="211"/>
      <c r="G23" s="211"/>
      <c r="H23" s="211"/>
      <c r="I23" s="211"/>
    </row>
  </sheetData>
  <mergeCells count="3">
    <mergeCell ref="A3:B3"/>
    <mergeCell ref="A6:I7"/>
    <mergeCell ref="A22:I2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I217"/>
  <sheetViews>
    <sheetView workbookViewId="0">
      <selection activeCell="E219" sqref="E219"/>
    </sheetView>
  </sheetViews>
  <sheetFormatPr defaultRowHeight="16.5" x14ac:dyDescent="0.3"/>
  <cols>
    <col min="1" max="1" width="15.5" style="16" customWidth="1"/>
    <col min="2" max="2" width="16.375" style="16" customWidth="1"/>
    <col min="3" max="3" width="16.125" style="16" customWidth="1"/>
    <col min="4" max="5" width="12.625" style="16" customWidth="1"/>
    <col min="6" max="6" width="13.5" style="16" customWidth="1"/>
    <col min="7" max="7" width="23.5" style="16" customWidth="1"/>
    <col min="8" max="8" width="16.5" style="16" customWidth="1"/>
    <col min="9" max="9" width="3.125" style="16" customWidth="1"/>
  </cols>
  <sheetData>
    <row r="5" spans="1:9" s="16" customFormat="1" ht="26.25" x14ac:dyDescent="0.3">
      <c r="A5" s="209" t="s">
        <v>13</v>
      </c>
      <c r="B5" s="209"/>
    </row>
    <row r="8" spans="1:9" s="16" customFormat="1" x14ac:dyDescent="0.3">
      <c r="A8" s="210" t="s">
        <v>84</v>
      </c>
      <c r="B8" s="210"/>
      <c r="C8" s="210"/>
      <c r="D8" s="210"/>
      <c r="E8" s="210"/>
      <c r="F8" s="210"/>
      <c r="G8" s="210"/>
      <c r="H8" s="210"/>
      <c r="I8" s="210"/>
    </row>
    <row r="9" spans="1:9" s="16" customFormat="1" x14ac:dyDescent="0.3">
      <c r="A9" s="210"/>
      <c r="B9" s="210"/>
      <c r="C9" s="210"/>
      <c r="D9" s="210"/>
      <c r="E9" s="210"/>
      <c r="F9" s="210"/>
      <c r="G9" s="210"/>
      <c r="H9" s="210"/>
      <c r="I9" s="210"/>
    </row>
    <row r="12" spans="1:9" ht="26.25" x14ac:dyDescent="0.3">
      <c r="D12" s="216" t="s">
        <v>85</v>
      </c>
      <c r="E12" s="216"/>
      <c r="F12" s="216"/>
    </row>
    <row r="13" spans="1:9" ht="26.25" x14ac:dyDescent="0.3">
      <c r="D13" s="216" t="s">
        <v>102</v>
      </c>
      <c r="E13" s="216"/>
      <c r="F13" s="216"/>
    </row>
    <row r="15" spans="1:9" s="16" customFormat="1" ht="26.25" x14ac:dyDescent="0.3">
      <c r="D15" s="216" t="s">
        <v>86</v>
      </c>
      <c r="E15" s="216"/>
      <c r="F15" s="216"/>
    </row>
    <row r="16" spans="1:9" s="16" customFormat="1" ht="26.25" x14ac:dyDescent="0.3">
      <c r="D16" s="216" t="s">
        <v>103</v>
      </c>
      <c r="E16" s="216"/>
      <c r="F16" s="216"/>
    </row>
    <row r="17" spans="4:6" s="16" customFormat="1" x14ac:dyDescent="0.3"/>
    <row r="18" spans="4:6" ht="26.25" x14ac:dyDescent="0.3">
      <c r="D18" s="36"/>
      <c r="E18" s="216"/>
      <c r="F18" s="216"/>
    </row>
    <row r="19" spans="4:6" ht="26.25" x14ac:dyDescent="0.3">
      <c r="D19" s="216" t="s">
        <v>87</v>
      </c>
      <c r="E19" s="216"/>
      <c r="F19" s="216"/>
    </row>
    <row r="20" spans="4:6" ht="26.25" x14ac:dyDescent="0.3">
      <c r="D20" s="216" t="s">
        <v>146</v>
      </c>
      <c r="E20" s="216"/>
      <c r="F20" s="216"/>
    </row>
    <row r="55" spans="1:9" ht="27" thickBot="1" x14ac:dyDescent="0.35">
      <c r="A55" s="36"/>
      <c r="G55" s="212" t="s">
        <v>106</v>
      </c>
      <c r="H55" s="212"/>
      <c r="I55" s="212"/>
    </row>
    <row r="56" spans="1:9" s="16" customFormat="1" ht="18" customHeight="1" thickTop="1" x14ac:dyDescent="0.3">
      <c r="A56" s="222" t="s">
        <v>3</v>
      </c>
      <c r="B56" s="223"/>
      <c r="C56" s="224"/>
      <c r="D56" s="228" t="s">
        <v>88</v>
      </c>
      <c r="E56" s="228" t="s">
        <v>89</v>
      </c>
      <c r="F56" s="230" t="s">
        <v>90</v>
      </c>
      <c r="G56" s="232" t="s">
        <v>4</v>
      </c>
      <c r="H56" s="232"/>
      <c r="I56" s="233"/>
    </row>
    <row r="57" spans="1:9" s="16" customFormat="1" ht="12.6" customHeight="1" x14ac:dyDescent="0.3">
      <c r="A57" s="225"/>
      <c r="B57" s="226"/>
      <c r="C57" s="227"/>
      <c r="D57" s="229"/>
      <c r="E57" s="229"/>
      <c r="F57" s="231"/>
      <c r="G57" s="234"/>
      <c r="H57" s="234"/>
      <c r="I57" s="235"/>
    </row>
    <row r="58" spans="1:9" s="16" customFormat="1" ht="24.95" customHeight="1" x14ac:dyDescent="0.3">
      <c r="A58" s="1" t="s">
        <v>5</v>
      </c>
      <c r="B58" s="147" t="s">
        <v>6</v>
      </c>
      <c r="C58" s="147" t="s">
        <v>7</v>
      </c>
      <c r="D58" s="148" t="s">
        <v>8</v>
      </c>
      <c r="E58" s="148" t="s">
        <v>9</v>
      </c>
      <c r="F58" s="17" t="s">
        <v>10</v>
      </c>
      <c r="G58" s="234"/>
      <c r="H58" s="234"/>
      <c r="I58" s="235"/>
    </row>
    <row r="59" spans="1:9" s="16" customFormat="1" ht="21.95" customHeight="1" x14ac:dyDescent="0.3">
      <c r="A59" s="52" t="s">
        <v>23</v>
      </c>
      <c r="B59" s="217"/>
      <c r="C59" s="217"/>
      <c r="D59" s="219">
        <f>D61+D74</f>
        <v>74136805</v>
      </c>
      <c r="E59" s="219">
        <f>E61+E74</f>
        <v>67751000</v>
      </c>
      <c r="F59" s="219">
        <f>F61+F74</f>
        <v>6385805</v>
      </c>
      <c r="G59" s="221"/>
      <c r="H59" s="51"/>
      <c r="I59" s="18"/>
    </row>
    <row r="60" spans="1:9" s="16" customFormat="1" ht="21.95" customHeight="1" x14ac:dyDescent="0.3">
      <c r="A60" s="15" t="s">
        <v>21</v>
      </c>
      <c r="B60" s="218"/>
      <c r="C60" s="218"/>
      <c r="D60" s="220"/>
      <c r="E60" s="220"/>
      <c r="F60" s="220"/>
      <c r="G60" s="221"/>
      <c r="H60" s="49"/>
      <c r="I60" s="19"/>
    </row>
    <row r="61" spans="1:9" s="16" customFormat="1" ht="21.95" customHeight="1" x14ac:dyDescent="0.3">
      <c r="A61" s="236"/>
      <c r="B61" s="53" t="s">
        <v>23</v>
      </c>
      <c r="C61" s="239"/>
      <c r="D61" s="241">
        <f>D63+D65+D72</f>
        <v>74136805</v>
      </c>
      <c r="E61" s="241">
        <f>E63+E65+E72</f>
        <v>67751000</v>
      </c>
      <c r="F61" s="241">
        <f>F63+F65+F72</f>
        <v>6385805</v>
      </c>
      <c r="G61" s="243"/>
      <c r="H61" s="48"/>
      <c r="I61" s="20"/>
    </row>
    <row r="62" spans="1:9" s="16" customFormat="1" ht="21.95" customHeight="1" x14ac:dyDescent="0.3">
      <c r="A62" s="237"/>
      <c r="B62" s="141" t="s">
        <v>24</v>
      </c>
      <c r="C62" s="240"/>
      <c r="D62" s="242"/>
      <c r="E62" s="242"/>
      <c r="F62" s="242"/>
      <c r="G62" s="243"/>
      <c r="H62" s="49"/>
      <c r="I62" s="19"/>
    </row>
    <row r="63" spans="1:9" s="16" customFormat="1" ht="21.95" hidden="1" customHeight="1" x14ac:dyDescent="0.3">
      <c r="A63" s="237"/>
      <c r="B63" s="244"/>
      <c r="C63" s="53" t="s">
        <v>23</v>
      </c>
      <c r="D63" s="241">
        <v>0</v>
      </c>
      <c r="E63" s="241">
        <v>0</v>
      </c>
      <c r="F63" s="241">
        <f>D63-E63</f>
        <v>0</v>
      </c>
      <c r="G63" s="142"/>
      <c r="H63" s="48"/>
      <c r="I63" s="20"/>
    </row>
    <row r="64" spans="1:9" s="16" customFormat="1" ht="21.95" hidden="1" customHeight="1" x14ac:dyDescent="0.3">
      <c r="A64" s="237"/>
      <c r="B64" s="245"/>
      <c r="C64" s="57" t="s">
        <v>22</v>
      </c>
      <c r="D64" s="247"/>
      <c r="E64" s="247"/>
      <c r="F64" s="247"/>
      <c r="G64" s="50"/>
      <c r="H64" s="51"/>
      <c r="I64" s="18"/>
    </row>
    <row r="65" spans="1:9" s="16" customFormat="1" ht="21.95" customHeight="1" x14ac:dyDescent="0.3">
      <c r="A65" s="237"/>
      <c r="B65" s="245"/>
      <c r="C65" s="56" t="s">
        <v>23</v>
      </c>
      <c r="D65" s="250">
        <v>74136805</v>
      </c>
      <c r="E65" s="250">
        <v>67751000</v>
      </c>
      <c r="F65" s="248">
        <f>D65-E65</f>
        <v>6385805</v>
      </c>
      <c r="G65" s="255" t="s">
        <v>93</v>
      </c>
      <c r="H65" s="256"/>
      <c r="I65" s="257"/>
    </row>
    <row r="66" spans="1:9" s="16" customFormat="1" ht="21.95" customHeight="1" x14ac:dyDescent="0.3">
      <c r="A66" s="237"/>
      <c r="B66" s="245"/>
      <c r="C66" s="56" t="s">
        <v>94</v>
      </c>
      <c r="D66" s="251"/>
      <c r="E66" s="251"/>
      <c r="F66" s="253"/>
      <c r="G66" s="92" t="s">
        <v>110</v>
      </c>
      <c r="H66" s="94">
        <f>5358013*10</f>
        <v>53580130</v>
      </c>
      <c r="I66" s="93" t="s">
        <v>11</v>
      </c>
    </row>
    <row r="67" spans="1:9" s="16" customFormat="1" ht="21.95" customHeight="1" x14ac:dyDescent="0.3">
      <c r="A67" s="237"/>
      <c r="B67" s="245"/>
      <c r="C67" s="56"/>
      <c r="D67" s="251"/>
      <c r="E67" s="251"/>
      <c r="F67" s="253"/>
      <c r="G67" s="92" t="s">
        <v>91</v>
      </c>
      <c r="H67" s="95">
        <v>5710325</v>
      </c>
      <c r="I67" s="91" t="s">
        <v>11</v>
      </c>
    </row>
    <row r="68" spans="1:9" s="16" customFormat="1" ht="21.95" customHeight="1" x14ac:dyDescent="0.3">
      <c r="A68" s="237"/>
      <c r="B68" s="245"/>
      <c r="C68" s="56"/>
      <c r="D68" s="251"/>
      <c r="E68" s="251"/>
      <c r="F68" s="253"/>
      <c r="G68" s="92" t="s">
        <v>92</v>
      </c>
      <c r="H68" s="95">
        <v>4230000</v>
      </c>
      <c r="I68" s="91" t="s">
        <v>11</v>
      </c>
    </row>
    <row r="69" spans="1:9" s="16" customFormat="1" ht="21.75" customHeight="1" x14ac:dyDescent="0.3">
      <c r="A69" s="237"/>
      <c r="B69" s="245"/>
      <c r="C69" s="56"/>
      <c r="D69" s="251"/>
      <c r="E69" s="251"/>
      <c r="F69" s="253"/>
      <c r="G69" s="200" t="s">
        <v>12</v>
      </c>
      <c r="H69" s="96">
        <f>SUM(H66:H68)</f>
        <v>63520455</v>
      </c>
      <c r="I69" s="91" t="s">
        <v>11</v>
      </c>
    </row>
    <row r="70" spans="1:9" s="16" customFormat="1" ht="21.75" customHeight="1" x14ac:dyDescent="0.3">
      <c r="A70" s="237"/>
      <c r="B70" s="245"/>
      <c r="C70" s="56"/>
      <c r="D70" s="251"/>
      <c r="E70" s="251"/>
      <c r="F70" s="253"/>
      <c r="G70" s="97" t="s">
        <v>100</v>
      </c>
      <c r="H70" s="96">
        <f>(12517800+1251520)-3152970</f>
        <v>10616350</v>
      </c>
      <c r="I70" s="93" t="s">
        <v>11</v>
      </c>
    </row>
    <row r="71" spans="1:9" s="16" customFormat="1" ht="21.75" customHeight="1" x14ac:dyDescent="0.3">
      <c r="A71" s="237"/>
      <c r="B71" s="245"/>
      <c r="C71" s="56"/>
      <c r="D71" s="252"/>
      <c r="E71" s="252"/>
      <c r="F71" s="254"/>
      <c r="G71" s="75" t="s">
        <v>12</v>
      </c>
      <c r="H71" s="108">
        <f>H69+H70</f>
        <v>74136805</v>
      </c>
      <c r="I71" s="98" t="s">
        <v>11</v>
      </c>
    </row>
    <row r="72" spans="1:9" s="16" customFormat="1" ht="21.95" hidden="1" customHeight="1" x14ac:dyDescent="0.3">
      <c r="A72" s="237"/>
      <c r="B72" s="245"/>
      <c r="C72" s="56" t="s">
        <v>27</v>
      </c>
      <c r="D72" s="258">
        <v>0</v>
      </c>
      <c r="E72" s="258">
        <v>0</v>
      </c>
      <c r="F72" s="258">
        <f>D72-E72</f>
        <v>0</v>
      </c>
      <c r="G72" s="59"/>
      <c r="H72" s="30"/>
      <c r="I72" s="31"/>
    </row>
    <row r="73" spans="1:9" s="16" customFormat="1" ht="21.95" hidden="1" customHeight="1" x14ac:dyDescent="0.3">
      <c r="A73" s="237"/>
      <c r="B73" s="246"/>
      <c r="C73" s="26" t="s">
        <v>28</v>
      </c>
      <c r="D73" s="249"/>
      <c r="E73" s="249"/>
      <c r="F73" s="249"/>
      <c r="G73" s="2"/>
      <c r="H73" s="54"/>
      <c r="I73" s="55"/>
    </row>
    <row r="74" spans="1:9" s="16" customFormat="1" ht="21.95" hidden="1" customHeight="1" x14ac:dyDescent="0.3">
      <c r="A74" s="237"/>
      <c r="B74" s="53" t="s">
        <v>25</v>
      </c>
      <c r="C74" s="239"/>
      <c r="D74" s="248">
        <f>D76+D78+D80</f>
        <v>0</v>
      </c>
      <c r="E74" s="248">
        <f>E76+E78+E80</f>
        <v>0</v>
      </c>
      <c r="F74" s="248">
        <f>F76+F78+F80</f>
        <v>0</v>
      </c>
      <c r="G74" s="221"/>
      <c r="H74" s="48"/>
      <c r="I74" s="20"/>
    </row>
    <row r="75" spans="1:9" s="16" customFormat="1" ht="21.95" hidden="1" customHeight="1" x14ac:dyDescent="0.3">
      <c r="A75" s="237"/>
      <c r="B75" s="141" t="s">
        <v>26</v>
      </c>
      <c r="C75" s="240"/>
      <c r="D75" s="249"/>
      <c r="E75" s="249"/>
      <c r="F75" s="249"/>
      <c r="G75" s="221"/>
      <c r="H75" s="49"/>
      <c r="I75" s="19"/>
    </row>
    <row r="76" spans="1:9" s="16" customFormat="1" ht="21.95" hidden="1" customHeight="1" x14ac:dyDescent="0.3">
      <c r="A76" s="237"/>
      <c r="B76" s="244"/>
      <c r="C76" s="53" t="s">
        <v>23</v>
      </c>
      <c r="D76" s="248">
        <v>0</v>
      </c>
      <c r="E76" s="248">
        <v>0</v>
      </c>
      <c r="F76" s="248">
        <f>D76-E76</f>
        <v>0</v>
      </c>
      <c r="G76" s="243"/>
      <c r="H76" s="48"/>
      <c r="I76" s="20"/>
    </row>
    <row r="77" spans="1:9" s="16" customFormat="1" ht="21.95" hidden="1" customHeight="1" x14ac:dyDescent="0.3">
      <c r="A77" s="237"/>
      <c r="B77" s="245"/>
      <c r="C77" s="141" t="s">
        <v>30</v>
      </c>
      <c r="D77" s="249"/>
      <c r="E77" s="249"/>
      <c r="F77" s="249"/>
      <c r="G77" s="243"/>
      <c r="H77" s="49"/>
      <c r="I77" s="19"/>
    </row>
    <row r="78" spans="1:9" s="16" customFormat="1" ht="21.95" hidden="1" customHeight="1" x14ac:dyDescent="0.3">
      <c r="A78" s="237"/>
      <c r="B78" s="245"/>
      <c r="C78" s="53" t="s">
        <v>25</v>
      </c>
      <c r="D78" s="241">
        <v>0</v>
      </c>
      <c r="E78" s="241">
        <v>0</v>
      </c>
      <c r="F78" s="241">
        <f>D78-E78</f>
        <v>0</v>
      </c>
      <c r="G78" s="142"/>
      <c r="H78" s="48"/>
      <c r="I78" s="20"/>
    </row>
    <row r="79" spans="1:9" s="16" customFormat="1" ht="21.95" hidden="1" customHeight="1" x14ac:dyDescent="0.3">
      <c r="A79" s="237"/>
      <c r="B79" s="245"/>
      <c r="C79" s="57" t="s">
        <v>31</v>
      </c>
      <c r="D79" s="259"/>
      <c r="E79" s="259"/>
      <c r="F79" s="259"/>
      <c r="G79" s="60"/>
      <c r="H79" s="61"/>
      <c r="I79" s="27"/>
    </row>
    <row r="80" spans="1:9" s="16" customFormat="1" ht="21.95" hidden="1" customHeight="1" x14ac:dyDescent="0.3">
      <c r="A80" s="237"/>
      <c r="B80" s="245"/>
      <c r="C80" s="56" t="s">
        <v>27</v>
      </c>
      <c r="D80" s="258">
        <v>0</v>
      </c>
      <c r="E80" s="258">
        <v>0</v>
      </c>
      <c r="F80" s="258">
        <f>D80-E80</f>
        <v>0</v>
      </c>
      <c r="G80" s="142"/>
      <c r="H80" s="48"/>
      <c r="I80" s="20"/>
    </row>
    <row r="81" spans="1:9" s="16" customFormat="1" ht="43.5" hidden="1" customHeight="1" x14ac:dyDescent="0.3">
      <c r="A81" s="238"/>
      <c r="B81" s="246"/>
      <c r="C81" s="26" t="s">
        <v>29</v>
      </c>
      <c r="D81" s="249"/>
      <c r="E81" s="249"/>
      <c r="F81" s="249"/>
      <c r="G81" s="2"/>
      <c r="H81" s="54"/>
      <c r="I81" s="55"/>
    </row>
    <row r="82" spans="1:9" s="16" customFormat="1" ht="21.95" customHeight="1" x14ac:dyDescent="0.3">
      <c r="A82" s="62" t="s">
        <v>25</v>
      </c>
      <c r="B82" s="260"/>
      <c r="C82" s="260"/>
      <c r="D82" s="261">
        <f>D84</f>
        <v>50449754</v>
      </c>
      <c r="E82" s="261">
        <f t="shared" ref="E82:F82" si="0">E84</f>
        <v>50450000</v>
      </c>
      <c r="F82" s="261">
        <f t="shared" si="0"/>
        <v>-246</v>
      </c>
      <c r="G82" s="113"/>
      <c r="H82" s="48"/>
      <c r="I82" s="20"/>
    </row>
    <row r="83" spans="1:9" s="16" customFormat="1" ht="21.95" customHeight="1" x14ac:dyDescent="0.3">
      <c r="A83" s="15" t="s">
        <v>32</v>
      </c>
      <c r="B83" s="218"/>
      <c r="C83" s="218"/>
      <c r="D83" s="220"/>
      <c r="E83" s="220"/>
      <c r="F83" s="220"/>
      <c r="G83" s="201"/>
      <c r="H83" s="49"/>
      <c r="I83" s="19"/>
    </row>
    <row r="84" spans="1:9" s="16" customFormat="1" ht="21.95" customHeight="1" x14ac:dyDescent="0.3">
      <c r="A84" s="262"/>
      <c r="B84" s="53" t="s">
        <v>23</v>
      </c>
      <c r="C84" s="239"/>
      <c r="D84" s="241">
        <f>D86</f>
        <v>50449754</v>
      </c>
      <c r="E84" s="241">
        <f t="shared" ref="E84:F84" si="1">E86</f>
        <v>50450000</v>
      </c>
      <c r="F84" s="241">
        <f t="shared" si="1"/>
        <v>-246</v>
      </c>
      <c r="G84" s="33"/>
      <c r="H84" s="48"/>
      <c r="I84" s="20"/>
    </row>
    <row r="85" spans="1:9" s="16" customFormat="1" ht="21.95" customHeight="1" x14ac:dyDescent="0.3">
      <c r="A85" s="263"/>
      <c r="B85" s="141" t="s">
        <v>33</v>
      </c>
      <c r="C85" s="240"/>
      <c r="D85" s="242"/>
      <c r="E85" s="242"/>
      <c r="F85" s="242"/>
      <c r="G85" s="10"/>
      <c r="H85" s="49"/>
      <c r="I85" s="19"/>
    </row>
    <row r="86" spans="1:9" s="16" customFormat="1" ht="21.95" customHeight="1" x14ac:dyDescent="0.3">
      <c r="A86" s="263"/>
      <c r="B86" s="239"/>
      <c r="C86" s="53" t="s">
        <v>23</v>
      </c>
      <c r="D86" s="241">
        <v>50449754</v>
      </c>
      <c r="E86" s="241">
        <v>50450000</v>
      </c>
      <c r="F86" s="241">
        <f>D86-E86</f>
        <v>-246</v>
      </c>
      <c r="G86" s="142"/>
      <c r="H86" s="48"/>
      <c r="I86" s="20"/>
    </row>
    <row r="87" spans="1:9" s="16" customFormat="1" ht="21.95" customHeight="1" x14ac:dyDescent="0.3">
      <c r="A87" s="263"/>
      <c r="B87" s="264"/>
      <c r="C87" s="140" t="s">
        <v>143</v>
      </c>
      <c r="D87" s="247"/>
      <c r="E87" s="247"/>
      <c r="F87" s="247"/>
      <c r="G87" s="50"/>
      <c r="H87" s="51"/>
      <c r="I87" s="18"/>
    </row>
    <row r="88" spans="1:9" s="16" customFormat="1" ht="21.95" customHeight="1" x14ac:dyDescent="0.3">
      <c r="A88" s="62" t="s">
        <v>27</v>
      </c>
      <c r="B88" s="260"/>
      <c r="C88" s="260"/>
      <c r="D88" s="261">
        <f>D90</f>
        <v>160000000</v>
      </c>
      <c r="E88" s="261">
        <f t="shared" ref="E88:F88" si="2">E90</f>
        <v>160000000</v>
      </c>
      <c r="F88" s="261">
        <f t="shared" si="2"/>
        <v>0</v>
      </c>
      <c r="G88" s="113"/>
      <c r="H88" s="48"/>
      <c r="I88" s="89"/>
    </row>
    <row r="89" spans="1:9" s="16" customFormat="1" ht="21.95" customHeight="1" x14ac:dyDescent="0.3">
      <c r="A89" s="15" t="s">
        <v>34</v>
      </c>
      <c r="B89" s="218"/>
      <c r="C89" s="218"/>
      <c r="D89" s="220"/>
      <c r="E89" s="220"/>
      <c r="F89" s="220"/>
      <c r="G89" s="201"/>
      <c r="H89" s="49"/>
      <c r="I89" s="90"/>
    </row>
    <row r="90" spans="1:9" s="16" customFormat="1" ht="21.95" customHeight="1" x14ac:dyDescent="0.3">
      <c r="A90" s="236"/>
      <c r="B90" s="53" t="s">
        <v>23</v>
      </c>
      <c r="C90" s="239"/>
      <c r="D90" s="241">
        <f>D92+D96</f>
        <v>160000000</v>
      </c>
      <c r="E90" s="241">
        <f>E92+E96</f>
        <v>160000000</v>
      </c>
      <c r="F90" s="241">
        <f>F92+F96</f>
        <v>0</v>
      </c>
      <c r="G90" s="33"/>
      <c r="H90" s="48"/>
      <c r="I90" s="89"/>
    </row>
    <row r="91" spans="1:9" s="16" customFormat="1" ht="21.95" customHeight="1" x14ac:dyDescent="0.3">
      <c r="A91" s="237"/>
      <c r="B91" s="141" t="s">
        <v>34</v>
      </c>
      <c r="C91" s="240"/>
      <c r="D91" s="242"/>
      <c r="E91" s="242"/>
      <c r="F91" s="242"/>
      <c r="G91" s="10"/>
      <c r="H91" s="49"/>
      <c r="I91" s="90"/>
    </row>
    <row r="92" spans="1:9" s="16" customFormat="1" ht="21.95" customHeight="1" x14ac:dyDescent="0.3">
      <c r="A92" s="237"/>
      <c r="B92" s="239"/>
      <c r="C92" s="53" t="s">
        <v>23</v>
      </c>
      <c r="D92" s="241">
        <v>160000000</v>
      </c>
      <c r="E92" s="241">
        <v>160000000</v>
      </c>
      <c r="F92" s="241">
        <f>D92-E92</f>
        <v>0</v>
      </c>
      <c r="G92" s="265" t="s">
        <v>96</v>
      </c>
      <c r="H92" s="266"/>
      <c r="I92" s="267"/>
    </row>
    <row r="93" spans="1:9" s="16" customFormat="1" ht="21.95" customHeight="1" x14ac:dyDescent="0.3">
      <c r="A93" s="237"/>
      <c r="B93" s="264"/>
      <c r="C93" s="65" t="s">
        <v>97</v>
      </c>
      <c r="D93" s="247"/>
      <c r="E93" s="247"/>
      <c r="F93" s="247"/>
      <c r="G93" s="92" t="s">
        <v>95</v>
      </c>
      <c r="H93" s="95">
        <v>100000000</v>
      </c>
      <c r="I93" s="91" t="s">
        <v>11</v>
      </c>
    </row>
    <row r="94" spans="1:9" s="16" customFormat="1" ht="21.95" customHeight="1" x14ac:dyDescent="0.3">
      <c r="A94" s="237"/>
      <c r="B94" s="264"/>
      <c r="C94" s="65"/>
      <c r="D94" s="247"/>
      <c r="E94" s="247"/>
      <c r="F94" s="247"/>
      <c r="G94" s="92" t="s">
        <v>104</v>
      </c>
      <c r="H94" s="95">
        <v>60000000</v>
      </c>
      <c r="I94" s="91" t="s">
        <v>11</v>
      </c>
    </row>
    <row r="95" spans="1:9" s="16" customFormat="1" ht="21.95" customHeight="1" x14ac:dyDescent="0.3">
      <c r="A95" s="237"/>
      <c r="B95" s="264"/>
      <c r="C95" s="65"/>
      <c r="D95" s="247"/>
      <c r="E95" s="247"/>
      <c r="F95" s="247"/>
      <c r="G95" s="75" t="s">
        <v>12</v>
      </c>
      <c r="H95" s="100">
        <f>SUM(H93:H94)</f>
        <v>160000000</v>
      </c>
      <c r="I95" s="99" t="s">
        <v>11</v>
      </c>
    </row>
    <row r="96" spans="1:9" s="16" customFormat="1" ht="21.95" hidden="1" customHeight="1" x14ac:dyDescent="0.3">
      <c r="A96" s="237"/>
      <c r="B96" s="140"/>
      <c r="C96" s="65" t="s">
        <v>25</v>
      </c>
      <c r="D96" s="248">
        <v>0</v>
      </c>
      <c r="E96" s="248">
        <v>0</v>
      </c>
      <c r="F96" s="241">
        <f>D96-E96</f>
        <v>0</v>
      </c>
      <c r="G96" s="66"/>
      <c r="H96" s="48"/>
      <c r="I96" s="20"/>
    </row>
    <row r="97" spans="1:9" s="16" customFormat="1" ht="21.95" hidden="1" customHeight="1" x14ac:dyDescent="0.3">
      <c r="A97" s="238"/>
      <c r="B97" s="140"/>
      <c r="C97" s="140" t="s">
        <v>35</v>
      </c>
      <c r="D97" s="249"/>
      <c r="E97" s="249"/>
      <c r="F97" s="242"/>
      <c r="G97" s="143"/>
      <c r="H97" s="63"/>
      <c r="I97" s="64"/>
    </row>
    <row r="98" spans="1:9" s="16" customFormat="1" ht="21.95" hidden="1" customHeight="1" x14ac:dyDescent="0.3">
      <c r="A98" s="62" t="s">
        <v>39</v>
      </c>
      <c r="B98" s="260"/>
      <c r="C98" s="260"/>
      <c r="D98" s="261">
        <f>D100</f>
        <v>0</v>
      </c>
      <c r="E98" s="261">
        <f t="shared" ref="E98:F98" si="3">E100</f>
        <v>0</v>
      </c>
      <c r="F98" s="261">
        <f t="shared" si="3"/>
        <v>0</v>
      </c>
      <c r="G98" s="243"/>
      <c r="H98" s="268"/>
      <c r="I98" s="269"/>
    </row>
    <row r="99" spans="1:9" s="16" customFormat="1" ht="21.95" hidden="1" customHeight="1" x14ac:dyDescent="0.3">
      <c r="A99" s="15" t="s">
        <v>36</v>
      </c>
      <c r="B99" s="218"/>
      <c r="C99" s="218"/>
      <c r="D99" s="220"/>
      <c r="E99" s="220"/>
      <c r="F99" s="220"/>
      <c r="G99" s="243"/>
      <c r="H99" s="270"/>
      <c r="I99" s="271"/>
    </row>
    <row r="100" spans="1:9" s="16" customFormat="1" ht="21.95" hidden="1" customHeight="1" x14ac:dyDescent="0.3">
      <c r="A100" s="272"/>
      <c r="B100" s="53" t="s">
        <v>23</v>
      </c>
      <c r="C100" s="239"/>
      <c r="D100" s="241">
        <f>D102+D104</f>
        <v>0</v>
      </c>
      <c r="E100" s="241">
        <f>E102+E104</f>
        <v>0</v>
      </c>
      <c r="F100" s="241">
        <f>F102+F104</f>
        <v>0</v>
      </c>
      <c r="G100" s="243"/>
      <c r="H100" s="268"/>
      <c r="I100" s="269"/>
    </row>
    <row r="101" spans="1:9" s="16" customFormat="1" ht="48" hidden="1" customHeight="1" x14ac:dyDescent="0.3">
      <c r="A101" s="273"/>
      <c r="B101" s="67" t="s">
        <v>36</v>
      </c>
      <c r="C101" s="240"/>
      <c r="D101" s="242"/>
      <c r="E101" s="242"/>
      <c r="F101" s="242"/>
      <c r="G101" s="243"/>
      <c r="H101" s="270"/>
      <c r="I101" s="271"/>
    </row>
    <row r="102" spans="1:9" s="16" customFormat="1" ht="21.95" hidden="1" customHeight="1" x14ac:dyDescent="0.3">
      <c r="A102" s="273"/>
      <c r="B102" s="239"/>
      <c r="C102" s="53" t="s">
        <v>23</v>
      </c>
      <c r="D102" s="241">
        <v>0</v>
      </c>
      <c r="E102" s="241">
        <v>0</v>
      </c>
      <c r="F102" s="241">
        <f>D102-E102</f>
        <v>0</v>
      </c>
      <c r="G102" s="243"/>
      <c r="H102" s="268"/>
      <c r="I102" s="269"/>
    </row>
    <row r="103" spans="1:9" s="16" customFormat="1" ht="21.95" hidden="1" customHeight="1" x14ac:dyDescent="0.3">
      <c r="A103" s="273"/>
      <c r="B103" s="264"/>
      <c r="C103" s="141" t="s">
        <v>37</v>
      </c>
      <c r="D103" s="242"/>
      <c r="E103" s="242"/>
      <c r="F103" s="242"/>
      <c r="G103" s="243"/>
      <c r="H103" s="270"/>
      <c r="I103" s="271"/>
    </row>
    <row r="104" spans="1:9" s="16" customFormat="1" ht="21.95" hidden="1" customHeight="1" x14ac:dyDescent="0.3">
      <c r="A104" s="273"/>
      <c r="B104" s="264"/>
      <c r="C104" s="53" t="s">
        <v>25</v>
      </c>
      <c r="D104" s="241">
        <v>0</v>
      </c>
      <c r="E104" s="241">
        <v>0</v>
      </c>
      <c r="F104" s="241">
        <f>D104-E104</f>
        <v>0</v>
      </c>
      <c r="G104" s="243"/>
      <c r="H104" s="268"/>
      <c r="I104" s="269"/>
    </row>
    <row r="105" spans="1:9" s="16" customFormat="1" ht="21.95" hidden="1" customHeight="1" x14ac:dyDescent="0.3">
      <c r="A105" s="273"/>
      <c r="B105" s="264"/>
      <c r="C105" s="141" t="s">
        <v>38</v>
      </c>
      <c r="D105" s="242"/>
      <c r="E105" s="242"/>
      <c r="F105" s="242"/>
      <c r="G105" s="243"/>
      <c r="H105" s="270"/>
      <c r="I105" s="271"/>
    </row>
    <row r="106" spans="1:9" s="16" customFormat="1" ht="21.95" customHeight="1" x14ac:dyDescent="0.3">
      <c r="A106" s="62" t="s">
        <v>40</v>
      </c>
      <c r="B106" s="260"/>
      <c r="C106" s="260"/>
      <c r="D106" s="261">
        <f>D108+D112</f>
        <v>3191100</v>
      </c>
      <c r="E106" s="261">
        <f>E108+E112</f>
        <v>40000</v>
      </c>
      <c r="F106" s="261">
        <f>F108+F112</f>
        <v>3151100</v>
      </c>
      <c r="G106" s="281"/>
      <c r="H106" s="268"/>
      <c r="I106" s="269"/>
    </row>
    <row r="107" spans="1:9" s="16" customFormat="1" ht="21.95" customHeight="1" x14ac:dyDescent="0.3">
      <c r="A107" s="104" t="s">
        <v>41</v>
      </c>
      <c r="B107" s="218"/>
      <c r="C107" s="218"/>
      <c r="D107" s="220"/>
      <c r="E107" s="220"/>
      <c r="F107" s="220"/>
      <c r="G107" s="281"/>
      <c r="H107" s="270"/>
      <c r="I107" s="271"/>
    </row>
    <row r="108" spans="1:9" s="16" customFormat="1" ht="21.95" customHeight="1" x14ac:dyDescent="0.3">
      <c r="A108" s="276"/>
      <c r="B108" s="103" t="s">
        <v>23</v>
      </c>
      <c r="C108" s="239"/>
      <c r="D108" s="241">
        <f>D110</f>
        <v>38130</v>
      </c>
      <c r="E108" s="241">
        <f t="shared" ref="E108:F108" si="4">E110</f>
        <v>40000</v>
      </c>
      <c r="F108" s="241">
        <f t="shared" si="4"/>
        <v>-1870</v>
      </c>
      <c r="G108" s="33" t="s">
        <v>111</v>
      </c>
      <c r="H108" s="48"/>
      <c r="I108" s="89"/>
    </row>
    <row r="109" spans="1:9" s="16" customFormat="1" ht="21.95" customHeight="1" x14ac:dyDescent="0.3">
      <c r="A109" s="277"/>
      <c r="B109" s="146" t="s">
        <v>42</v>
      </c>
      <c r="C109" s="240"/>
      <c r="D109" s="242"/>
      <c r="E109" s="242"/>
      <c r="F109" s="242"/>
      <c r="G109" s="10"/>
      <c r="H109" s="49"/>
      <c r="I109" s="90"/>
    </row>
    <row r="110" spans="1:9" s="16" customFormat="1" ht="21.95" customHeight="1" x14ac:dyDescent="0.3">
      <c r="A110" s="277"/>
      <c r="B110" s="279"/>
      <c r="C110" s="53" t="s">
        <v>23</v>
      </c>
      <c r="D110" s="241">
        <v>38130</v>
      </c>
      <c r="E110" s="241">
        <v>40000</v>
      </c>
      <c r="F110" s="241">
        <f>D110-E110</f>
        <v>-1870</v>
      </c>
      <c r="G110" s="243"/>
      <c r="H110" s="268"/>
      <c r="I110" s="269"/>
    </row>
    <row r="111" spans="1:9" s="16" customFormat="1" ht="21.95" customHeight="1" x14ac:dyDescent="0.3">
      <c r="A111" s="277"/>
      <c r="B111" s="280"/>
      <c r="C111" s="141" t="s">
        <v>42</v>
      </c>
      <c r="D111" s="242"/>
      <c r="E111" s="242"/>
      <c r="F111" s="242"/>
      <c r="G111" s="243"/>
      <c r="H111" s="270"/>
      <c r="I111" s="271"/>
    </row>
    <row r="112" spans="1:9" s="16" customFormat="1" ht="21.95" customHeight="1" x14ac:dyDescent="0.3">
      <c r="A112" s="277"/>
      <c r="B112" s="87" t="s">
        <v>25</v>
      </c>
      <c r="C112" s="274"/>
      <c r="D112" s="248">
        <f>D114+D116</f>
        <v>3152970</v>
      </c>
      <c r="E112" s="248">
        <f>E114+E116</f>
        <v>0</v>
      </c>
      <c r="F112" s="258">
        <f>F114+F116</f>
        <v>3152970</v>
      </c>
      <c r="G112" s="66"/>
      <c r="H112" s="48"/>
      <c r="I112" s="20"/>
    </row>
    <row r="113" spans="1:9" s="16" customFormat="1" ht="21.95" customHeight="1" x14ac:dyDescent="0.3">
      <c r="A113" s="277"/>
      <c r="B113" s="88" t="s">
        <v>41</v>
      </c>
      <c r="C113" s="275"/>
      <c r="D113" s="254"/>
      <c r="E113" s="254"/>
      <c r="F113" s="249"/>
      <c r="G113" s="60"/>
      <c r="H113" s="68"/>
      <c r="I113" s="69"/>
    </row>
    <row r="114" spans="1:9" s="16" customFormat="1" ht="21.95" hidden="1" customHeight="1" x14ac:dyDescent="0.3">
      <c r="A114" s="277"/>
      <c r="B114" s="86"/>
      <c r="C114" s="65" t="s">
        <v>23</v>
      </c>
      <c r="D114" s="258">
        <v>0</v>
      </c>
      <c r="E114" s="258">
        <v>0</v>
      </c>
      <c r="F114" s="258">
        <f>D114-E114</f>
        <v>0</v>
      </c>
      <c r="G114" s="70"/>
      <c r="H114" s="71"/>
      <c r="I114" s="72"/>
    </row>
    <row r="115" spans="1:9" s="16" customFormat="1" ht="21.95" hidden="1" customHeight="1" x14ac:dyDescent="0.3">
      <c r="A115" s="277"/>
      <c r="B115" s="86"/>
      <c r="C115" s="57" t="s">
        <v>41</v>
      </c>
      <c r="D115" s="249"/>
      <c r="E115" s="249"/>
      <c r="F115" s="249"/>
      <c r="G115" s="143"/>
      <c r="H115" s="68"/>
      <c r="I115" s="69"/>
    </row>
    <row r="116" spans="1:9" s="16" customFormat="1" ht="21.95" customHeight="1" x14ac:dyDescent="0.3">
      <c r="A116" s="277"/>
      <c r="B116" s="102"/>
      <c r="C116" s="65" t="s">
        <v>23</v>
      </c>
      <c r="D116" s="248">
        <v>3152970</v>
      </c>
      <c r="E116" s="248">
        <v>0</v>
      </c>
      <c r="F116" s="248">
        <f>D116-E116</f>
        <v>3152970</v>
      </c>
      <c r="G116" s="142" t="s">
        <v>136</v>
      </c>
      <c r="H116" s="48">
        <v>596320</v>
      </c>
      <c r="I116" s="20" t="s">
        <v>11</v>
      </c>
    </row>
    <row r="117" spans="1:9" s="16" customFormat="1" ht="24.75" customHeight="1" x14ac:dyDescent="0.3">
      <c r="A117" s="277"/>
      <c r="B117" s="102"/>
      <c r="C117" s="105" t="s">
        <v>73</v>
      </c>
      <c r="D117" s="253"/>
      <c r="E117" s="253"/>
      <c r="F117" s="253"/>
      <c r="G117" s="50" t="s">
        <v>137</v>
      </c>
      <c r="H117" s="51">
        <v>203590</v>
      </c>
      <c r="I117" s="18" t="s">
        <v>11</v>
      </c>
    </row>
    <row r="118" spans="1:9" s="16" customFormat="1" ht="24.75" customHeight="1" x14ac:dyDescent="0.3">
      <c r="A118" s="277"/>
      <c r="B118" s="102"/>
      <c r="C118" s="106"/>
      <c r="D118" s="285"/>
      <c r="E118" s="253"/>
      <c r="F118" s="253"/>
      <c r="G118" s="50" t="s">
        <v>138</v>
      </c>
      <c r="H118" s="51">
        <v>1300050</v>
      </c>
      <c r="I118" s="18" t="s">
        <v>11</v>
      </c>
    </row>
    <row r="119" spans="1:9" s="16" customFormat="1" ht="24.75" customHeight="1" x14ac:dyDescent="0.3">
      <c r="A119" s="277"/>
      <c r="B119" s="102"/>
      <c r="C119" s="106"/>
      <c r="D119" s="285"/>
      <c r="E119" s="253"/>
      <c r="F119" s="253"/>
      <c r="G119" s="50" t="s">
        <v>139</v>
      </c>
      <c r="H119" s="51">
        <v>720680</v>
      </c>
      <c r="I119" s="18" t="s">
        <v>11</v>
      </c>
    </row>
    <row r="120" spans="1:9" s="16" customFormat="1" ht="24.75" customHeight="1" x14ac:dyDescent="0.3">
      <c r="A120" s="277"/>
      <c r="B120" s="102"/>
      <c r="C120" s="106"/>
      <c r="D120" s="285"/>
      <c r="E120" s="253"/>
      <c r="F120" s="253"/>
      <c r="G120" s="50" t="s">
        <v>140</v>
      </c>
      <c r="H120" s="51">
        <v>332330</v>
      </c>
      <c r="I120" s="18" t="s">
        <v>11</v>
      </c>
    </row>
    <row r="121" spans="1:9" s="16" customFormat="1" ht="24.75" customHeight="1" x14ac:dyDescent="0.3">
      <c r="A121" s="278"/>
      <c r="B121" s="102"/>
      <c r="C121" s="107"/>
      <c r="D121" s="286"/>
      <c r="E121" s="249"/>
      <c r="F121" s="249"/>
      <c r="G121" s="2" t="s">
        <v>12</v>
      </c>
      <c r="H121" s="3">
        <f>SUM(H116:H120)</f>
        <v>3152970</v>
      </c>
      <c r="I121" s="19" t="s">
        <v>11</v>
      </c>
    </row>
    <row r="122" spans="1:9" ht="21.95" customHeight="1" thickBot="1" x14ac:dyDescent="0.35">
      <c r="A122" s="282" t="s">
        <v>0</v>
      </c>
      <c r="B122" s="283"/>
      <c r="C122" s="284"/>
      <c r="D122" s="22">
        <f>D59+D82+D88+D98+D106</f>
        <v>287777659</v>
      </c>
      <c r="E122" s="22">
        <f>E59+E82+E88+E98+E106</f>
        <v>278241000</v>
      </c>
      <c r="F122" s="22">
        <f>F59+F82+F88+F98+F106</f>
        <v>9536659</v>
      </c>
      <c r="G122" s="5"/>
      <c r="H122" s="6"/>
      <c r="I122" s="23"/>
    </row>
    <row r="123" spans="1:9" s="32" customFormat="1" ht="21.95" customHeight="1" thickTop="1" x14ac:dyDescent="0.3">
      <c r="A123" s="7"/>
      <c r="B123" s="7"/>
      <c r="C123" s="7"/>
      <c r="D123" s="28"/>
      <c r="E123" s="28"/>
      <c r="F123" s="28"/>
      <c r="G123" s="8"/>
      <c r="H123" s="9"/>
      <c r="I123" s="29"/>
    </row>
    <row r="124" spans="1:9" s="32" customFormat="1" ht="21.95" customHeight="1" x14ac:dyDescent="0.3">
      <c r="A124" s="7"/>
      <c r="B124" s="7"/>
      <c r="C124" s="7"/>
      <c r="D124" s="28"/>
      <c r="E124" s="28"/>
      <c r="F124" s="28"/>
      <c r="G124" s="8"/>
      <c r="H124" s="9"/>
      <c r="I124" s="29"/>
    </row>
    <row r="125" spans="1:9" s="32" customFormat="1" ht="21.95" customHeight="1" x14ac:dyDescent="0.3">
      <c r="A125" s="7"/>
      <c r="B125" s="7"/>
      <c r="C125" s="7"/>
      <c r="D125" s="28"/>
      <c r="E125" s="28"/>
      <c r="F125" s="28"/>
      <c r="G125" s="8"/>
      <c r="H125" s="9"/>
      <c r="I125" s="29"/>
    </row>
    <row r="126" spans="1:9" s="32" customFormat="1" ht="21.95" customHeight="1" x14ac:dyDescent="0.3">
      <c r="A126" s="7"/>
      <c r="B126" s="7"/>
      <c r="C126" s="7"/>
      <c r="D126" s="28"/>
      <c r="E126" s="28"/>
      <c r="F126" s="28"/>
      <c r="G126" s="8"/>
      <c r="H126" s="9"/>
      <c r="I126" s="29"/>
    </row>
    <row r="127" spans="1:9" s="32" customFormat="1" ht="21.95" customHeight="1" x14ac:dyDescent="0.3">
      <c r="A127" s="7"/>
      <c r="B127" s="7"/>
      <c r="C127" s="7"/>
      <c r="D127" s="28"/>
      <c r="E127" s="28"/>
      <c r="F127" s="28"/>
      <c r="G127" s="8"/>
      <c r="H127" s="9"/>
      <c r="I127" s="29"/>
    </row>
    <row r="128" spans="1:9" s="32" customFormat="1" ht="21.95" customHeight="1" x14ac:dyDescent="0.3">
      <c r="A128" s="7"/>
      <c r="B128" s="7"/>
      <c r="C128" s="7"/>
      <c r="D128" s="28"/>
      <c r="E128" s="28"/>
      <c r="F128" s="28"/>
      <c r="G128" s="8"/>
      <c r="H128" s="9"/>
      <c r="I128" s="29"/>
    </row>
    <row r="129" spans="1:9" s="32" customFormat="1" ht="21.95" customHeight="1" x14ac:dyDescent="0.3">
      <c r="A129" s="7"/>
      <c r="B129" s="7"/>
      <c r="C129" s="7"/>
      <c r="D129" s="28"/>
      <c r="E129" s="28"/>
      <c r="F129" s="28"/>
      <c r="G129" s="8"/>
      <c r="H129" s="9"/>
      <c r="I129" s="29"/>
    </row>
    <row r="130" spans="1:9" s="32" customFormat="1" ht="21.95" customHeight="1" x14ac:dyDescent="0.3">
      <c r="A130" s="7"/>
      <c r="B130" s="7"/>
      <c r="C130" s="7"/>
      <c r="D130" s="28"/>
      <c r="E130" s="28"/>
      <c r="F130" s="28"/>
      <c r="G130" s="8"/>
      <c r="H130" s="9"/>
      <c r="I130" s="29"/>
    </row>
    <row r="131" spans="1:9" s="32" customFormat="1" ht="21.95" customHeight="1" x14ac:dyDescent="0.3">
      <c r="A131" s="7"/>
      <c r="B131" s="7"/>
      <c r="C131" s="7"/>
      <c r="D131" s="28"/>
      <c r="E131" s="28"/>
      <c r="F131" s="28"/>
      <c r="G131" s="8"/>
      <c r="H131" s="9"/>
      <c r="I131" s="29"/>
    </row>
    <row r="132" spans="1:9" s="32" customFormat="1" ht="21.95" customHeight="1" x14ac:dyDescent="0.3">
      <c r="A132" s="7"/>
      <c r="B132" s="7"/>
      <c r="C132" s="7"/>
      <c r="D132" s="28"/>
      <c r="E132" s="28"/>
      <c r="F132" s="28"/>
      <c r="G132" s="8"/>
      <c r="H132" s="9"/>
      <c r="I132" s="29"/>
    </row>
    <row r="133" spans="1:9" s="32" customFormat="1" ht="21.95" customHeight="1" x14ac:dyDescent="0.3">
      <c r="A133" s="7"/>
      <c r="B133" s="7"/>
      <c r="C133" s="7"/>
      <c r="D133" s="28"/>
      <c r="E133" s="28"/>
      <c r="F133" s="28"/>
      <c r="G133" s="8"/>
      <c r="H133" s="9"/>
      <c r="I133" s="29"/>
    </row>
    <row r="134" spans="1:9" s="32" customFormat="1" ht="21.95" customHeight="1" x14ac:dyDescent="0.3">
      <c r="A134" s="7"/>
      <c r="B134" s="7"/>
      <c r="C134" s="7"/>
      <c r="D134" s="28"/>
      <c r="E134" s="28"/>
      <c r="F134" s="28"/>
      <c r="G134" s="8"/>
      <c r="H134" s="9"/>
      <c r="I134" s="29"/>
    </row>
    <row r="135" spans="1:9" ht="21.95" customHeight="1" x14ac:dyDescent="0.3">
      <c r="A135" s="62" t="s">
        <v>23</v>
      </c>
      <c r="B135" s="260"/>
      <c r="C135" s="260"/>
      <c r="D135" s="261">
        <f>D137</f>
        <v>0</v>
      </c>
      <c r="E135" s="261">
        <f t="shared" ref="E135:F135" si="5">E137</f>
        <v>2000</v>
      </c>
      <c r="F135" s="261">
        <f t="shared" si="5"/>
        <v>-2000</v>
      </c>
      <c r="G135" s="33"/>
      <c r="H135" s="34"/>
      <c r="I135" s="35"/>
    </row>
    <row r="136" spans="1:9" ht="21.95" customHeight="1" x14ac:dyDescent="0.3">
      <c r="A136" s="15" t="s">
        <v>43</v>
      </c>
      <c r="B136" s="218"/>
      <c r="C136" s="218"/>
      <c r="D136" s="220"/>
      <c r="E136" s="220"/>
      <c r="F136" s="220"/>
      <c r="G136" s="10"/>
      <c r="H136" s="11"/>
      <c r="I136" s="12"/>
    </row>
    <row r="137" spans="1:9" ht="21.95" customHeight="1" x14ac:dyDescent="0.3">
      <c r="A137" s="262"/>
      <c r="B137" s="53" t="s">
        <v>23</v>
      </c>
      <c r="C137" s="239"/>
      <c r="D137" s="241">
        <f>D139+D141</f>
        <v>0</v>
      </c>
      <c r="E137" s="241">
        <f>E139+E141</f>
        <v>2000</v>
      </c>
      <c r="F137" s="241">
        <f>F139+F141</f>
        <v>-2000</v>
      </c>
      <c r="G137" s="288"/>
      <c r="H137" s="48"/>
      <c r="I137" s="20"/>
    </row>
    <row r="138" spans="1:9" ht="21.95" customHeight="1" x14ac:dyDescent="0.3">
      <c r="A138" s="263"/>
      <c r="B138" s="141" t="s">
        <v>43</v>
      </c>
      <c r="C138" s="240"/>
      <c r="D138" s="242"/>
      <c r="E138" s="242"/>
      <c r="F138" s="242"/>
      <c r="G138" s="289"/>
      <c r="H138" s="49"/>
      <c r="I138" s="19"/>
    </row>
    <row r="139" spans="1:9" ht="21.95" customHeight="1" x14ac:dyDescent="0.3">
      <c r="A139" s="263"/>
      <c r="B139" s="239"/>
      <c r="C139" s="53" t="s">
        <v>23</v>
      </c>
      <c r="D139" s="241">
        <v>0</v>
      </c>
      <c r="E139" s="241">
        <v>1000</v>
      </c>
      <c r="F139" s="241">
        <f>D139-E139</f>
        <v>-1000</v>
      </c>
      <c r="G139" s="288"/>
      <c r="H139" s="48"/>
      <c r="I139" s="20"/>
    </row>
    <row r="140" spans="1:9" ht="21.95" customHeight="1" x14ac:dyDescent="0.3">
      <c r="A140" s="263"/>
      <c r="B140" s="264"/>
      <c r="C140" s="141" t="s">
        <v>44</v>
      </c>
      <c r="D140" s="242"/>
      <c r="E140" s="242"/>
      <c r="F140" s="242"/>
      <c r="G140" s="289"/>
      <c r="H140" s="49"/>
      <c r="I140" s="19"/>
    </row>
    <row r="141" spans="1:9" ht="21.95" customHeight="1" x14ac:dyDescent="0.3">
      <c r="A141" s="263"/>
      <c r="B141" s="264"/>
      <c r="C141" s="53" t="s">
        <v>25</v>
      </c>
      <c r="D141" s="241">
        <v>0</v>
      </c>
      <c r="E141" s="241">
        <v>1000</v>
      </c>
      <c r="F141" s="241">
        <f>D141-E141</f>
        <v>-1000</v>
      </c>
      <c r="G141" s="288"/>
      <c r="H141" s="48"/>
      <c r="I141" s="20"/>
    </row>
    <row r="142" spans="1:9" ht="21.95" customHeight="1" x14ac:dyDescent="0.3">
      <c r="A142" s="287"/>
      <c r="B142" s="264"/>
      <c r="C142" s="141" t="s">
        <v>45</v>
      </c>
      <c r="D142" s="242"/>
      <c r="E142" s="242"/>
      <c r="F142" s="242"/>
      <c r="G142" s="289"/>
      <c r="H142" s="49"/>
      <c r="I142" s="19"/>
    </row>
    <row r="143" spans="1:9" s="16" customFormat="1" ht="21.95" customHeight="1" x14ac:dyDescent="0.3">
      <c r="A143" s="79" t="s">
        <v>25</v>
      </c>
      <c r="B143" s="290"/>
      <c r="C143" s="292"/>
      <c r="D143" s="261">
        <f>D145+D149</f>
        <v>4400000</v>
      </c>
      <c r="E143" s="261">
        <f t="shared" ref="E143:F143" si="6">E145+E149</f>
        <v>4400000</v>
      </c>
      <c r="F143" s="261">
        <f t="shared" si="6"/>
        <v>0</v>
      </c>
      <c r="G143" s="297"/>
      <c r="H143" s="30"/>
      <c r="I143" s="31"/>
    </row>
    <row r="144" spans="1:9" s="16" customFormat="1" ht="21.95" customHeight="1" x14ac:dyDescent="0.3">
      <c r="A144" s="80" t="s">
        <v>46</v>
      </c>
      <c r="B144" s="291"/>
      <c r="C144" s="293"/>
      <c r="D144" s="220"/>
      <c r="E144" s="220"/>
      <c r="F144" s="220"/>
      <c r="G144" s="298"/>
      <c r="H144" s="3"/>
      <c r="I144" s="4"/>
    </row>
    <row r="145" spans="1:9" s="16" customFormat="1" ht="21.95" hidden="1" customHeight="1" x14ac:dyDescent="0.3">
      <c r="A145" s="299"/>
      <c r="B145" s="74" t="s">
        <v>23</v>
      </c>
      <c r="C145" s="139"/>
      <c r="D145" s="241">
        <f>D147</f>
        <v>0</v>
      </c>
      <c r="E145" s="241">
        <f t="shared" ref="E145:F145" si="7">E147</f>
        <v>0</v>
      </c>
      <c r="F145" s="241">
        <f t="shared" si="7"/>
        <v>0</v>
      </c>
      <c r="G145" s="288"/>
      <c r="H145" s="48"/>
      <c r="I145" s="20"/>
    </row>
    <row r="146" spans="1:9" s="16" customFormat="1" ht="21.95" hidden="1" customHeight="1" x14ac:dyDescent="0.3">
      <c r="A146" s="263"/>
      <c r="B146" s="73" t="s">
        <v>47</v>
      </c>
      <c r="C146" s="141"/>
      <c r="D146" s="242"/>
      <c r="E146" s="242"/>
      <c r="F146" s="242"/>
      <c r="G146" s="289"/>
      <c r="H146" s="49"/>
      <c r="I146" s="19"/>
    </row>
    <row r="147" spans="1:9" s="16" customFormat="1" ht="21.95" hidden="1" customHeight="1" x14ac:dyDescent="0.3">
      <c r="A147" s="263"/>
      <c r="B147" s="294"/>
      <c r="C147" s="53" t="s">
        <v>23</v>
      </c>
      <c r="D147" s="241">
        <v>0</v>
      </c>
      <c r="E147" s="241">
        <v>0</v>
      </c>
      <c r="F147" s="241">
        <f>D147-E147</f>
        <v>0</v>
      </c>
      <c r="G147" s="288"/>
      <c r="H147" s="48"/>
      <c r="I147" s="20"/>
    </row>
    <row r="148" spans="1:9" s="16" customFormat="1" ht="21.95" hidden="1" customHeight="1" x14ac:dyDescent="0.3">
      <c r="A148" s="263"/>
      <c r="B148" s="300"/>
      <c r="C148" s="141" t="s">
        <v>48</v>
      </c>
      <c r="D148" s="242"/>
      <c r="E148" s="242"/>
      <c r="F148" s="242"/>
      <c r="G148" s="289"/>
      <c r="H148" s="49"/>
      <c r="I148" s="19"/>
    </row>
    <row r="149" spans="1:9" s="16" customFormat="1" ht="21.95" customHeight="1" x14ac:dyDescent="0.3">
      <c r="A149" s="263"/>
      <c r="B149" s="74" t="s">
        <v>25</v>
      </c>
      <c r="C149" s="244"/>
      <c r="D149" s="241">
        <f>D151+D153+D155</f>
        <v>4400000</v>
      </c>
      <c r="E149" s="241">
        <f t="shared" ref="E149" si="8">E151+E153+E155</f>
        <v>4400000</v>
      </c>
      <c r="F149" s="241">
        <f t="shared" ref="F149" si="9">D149-E149</f>
        <v>0</v>
      </c>
      <c r="G149" s="24"/>
      <c r="H149" s="51"/>
      <c r="I149" s="18"/>
    </row>
    <row r="150" spans="1:9" s="16" customFormat="1" ht="21.95" customHeight="1" x14ac:dyDescent="0.3">
      <c r="A150" s="263"/>
      <c r="B150" s="73" t="s">
        <v>49</v>
      </c>
      <c r="C150" s="246"/>
      <c r="D150" s="242"/>
      <c r="E150" s="242"/>
      <c r="F150" s="242"/>
      <c r="G150" s="25"/>
      <c r="H150" s="49"/>
      <c r="I150" s="19"/>
    </row>
    <row r="151" spans="1:9" s="16" customFormat="1" ht="21.95" hidden="1" customHeight="1" x14ac:dyDescent="0.3">
      <c r="A151" s="263"/>
      <c r="B151" s="294"/>
      <c r="C151" s="53" t="s">
        <v>23</v>
      </c>
      <c r="D151" s="248">
        <v>0</v>
      </c>
      <c r="E151" s="248">
        <v>0</v>
      </c>
      <c r="F151" s="241">
        <f t="shared" ref="F151" si="10">D151-E151</f>
        <v>0</v>
      </c>
      <c r="G151" s="50"/>
      <c r="H151" s="51"/>
      <c r="I151" s="18"/>
    </row>
    <row r="152" spans="1:9" s="16" customFormat="1" ht="42" hidden="1" customHeight="1" x14ac:dyDescent="0.3">
      <c r="A152" s="263"/>
      <c r="B152" s="295"/>
      <c r="C152" s="140" t="s">
        <v>50</v>
      </c>
      <c r="D152" s="254"/>
      <c r="E152" s="254"/>
      <c r="F152" s="242"/>
      <c r="G152" s="50"/>
      <c r="H152" s="51"/>
      <c r="I152" s="18"/>
    </row>
    <row r="153" spans="1:9" s="16" customFormat="1" ht="21.95" hidden="1" customHeight="1" x14ac:dyDescent="0.3">
      <c r="A153" s="263"/>
      <c r="B153" s="295"/>
      <c r="C153" s="76" t="s">
        <v>25</v>
      </c>
      <c r="D153" s="258">
        <v>0</v>
      </c>
      <c r="E153" s="258">
        <v>0</v>
      </c>
      <c r="F153" s="241">
        <f t="shared" ref="F153" si="11">D153-E153</f>
        <v>0</v>
      </c>
      <c r="G153" s="70"/>
      <c r="H153" s="77"/>
      <c r="I153" s="78"/>
    </row>
    <row r="154" spans="1:9" s="16" customFormat="1" ht="21.95" hidden="1" customHeight="1" x14ac:dyDescent="0.3">
      <c r="A154" s="263"/>
      <c r="B154" s="295"/>
      <c r="C154" s="58" t="s">
        <v>51</v>
      </c>
      <c r="D154" s="254"/>
      <c r="E154" s="254"/>
      <c r="F154" s="242"/>
      <c r="G154" s="60"/>
      <c r="H154" s="61"/>
      <c r="I154" s="27"/>
    </row>
    <row r="155" spans="1:9" s="16" customFormat="1" ht="21.95" customHeight="1" x14ac:dyDescent="0.3">
      <c r="A155" s="263"/>
      <c r="B155" s="295"/>
      <c r="C155" s="56" t="s">
        <v>23</v>
      </c>
      <c r="D155" s="258">
        <v>4400000</v>
      </c>
      <c r="E155" s="258">
        <v>4400000</v>
      </c>
      <c r="F155" s="241">
        <f t="shared" ref="F155" si="12">D155-E155</f>
        <v>0</v>
      </c>
      <c r="G155" s="301" t="s">
        <v>99</v>
      </c>
      <c r="H155" s="302"/>
      <c r="I155" s="18"/>
    </row>
    <row r="156" spans="1:9" s="16" customFormat="1" ht="21.95" customHeight="1" x14ac:dyDescent="0.3">
      <c r="A156" s="287"/>
      <c r="B156" s="296"/>
      <c r="C156" s="26" t="s">
        <v>52</v>
      </c>
      <c r="D156" s="249"/>
      <c r="E156" s="249"/>
      <c r="F156" s="242"/>
      <c r="G156" s="101" t="s">
        <v>98</v>
      </c>
      <c r="H156" s="51">
        <v>4400000</v>
      </c>
      <c r="I156" s="18" t="s">
        <v>11</v>
      </c>
    </row>
    <row r="157" spans="1:9" s="16" customFormat="1" ht="21.95" customHeight="1" x14ac:dyDescent="0.3">
      <c r="A157" s="62" t="s">
        <v>27</v>
      </c>
      <c r="B157" s="260"/>
      <c r="C157" s="260"/>
      <c r="D157" s="261">
        <f>D159+D165</f>
        <v>0</v>
      </c>
      <c r="E157" s="261">
        <f t="shared" ref="E157:F157" si="13">E159+E165</f>
        <v>1000</v>
      </c>
      <c r="F157" s="261">
        <f t="shared" si="13"/>
        <v>-1000</v>
      </c>
      <c r="G157" s="288"/>
      <c r="H157" s="48"/>
      <c r="I157" s="20"/>
    </row>
    <row r="158" spans="1:9" s="16" customFormat="1" ht="21.95" customHeight="1" x14ac:dyDescent="0.3">
      <c r="A158" s="15" t="s">
        <v>53</v>
      </c>
      <c r="B158" s="218"/>
      <c r="C158" s="218"/>
      <c r="D158" s="220"/>
      <c r="E158" s="220"/>
      <c r="F158" s="220"/>
      <c r="G158" s="289"/>
      <c r="H158" s="49"/>
      <c r="I158" s="19"/>
    </row>
    <row r="159" spans="1:9" s="16" customFormat="1" ht="21.95" hidden="1" customHeight="1" x14ac:dyDescent="0.3">
      <c r="A159" s="236"/>
      <c r="B159" s="53" t="s">
        <v>23</v>
      </c>
      <c r="C159" s="239"/>
      <c r="D159" s="241">
        <f>D161+D163</f>
        <v>0</v>
      </c>
      <c r="E159" s="241">
        <f t="shared" ref="E159:F159" si="14">E161+E163</f>
        <v>0</v>
      </c>
      <c r="F159" s="241">
        <f t="shared" si="14"/>
        <v>0</v>
      </c>
      <c r="G159" s="288"/>
      <c r="H159" s="48"/>
      <c r="I159" s="20"/>
    </row>
    <row r="160" spans="1:9" s="16" customFormat="1" ht="21.95" hidden="1" customHeight="1" x14ac:dyDescent="0.3">
      <c r="A160" s="237"/>
      <c r="B160" s="141" t="s">
        <v>54</v>
      </c>
      <c r="C160" s="240"/>
      <c r="D160" s="242"/>
      <c r="E160" s="242"/>
      <c r="F160" s="242"/>
      <c r="G160" s="289"/>
      <c r="H160" s="49"/>
      <c r="I160" s="19"/>
    </row>
    <row r="161" spans="1:9" s="16" customFormat="1" ht="21.95" hidden="1" customHeight="1" x14ac:dyDescent="0.3">
      <c r="A161" s="237"/>
      <c r="B161" s="244"/>
      <c r="C161" s="53" t="s">
        <v>23</v>
      </c>
      <c r="D161" s="241">
        <v>0</v>
      </c>
      <c r="E161" s="241">
        <v>0</v>
      </c>
      <c r="F161" s="241">
        <f>D161-E161</f>
        <v>0</v>
      </c>
      <c r="G161" s="24"/>
      <c r="H161" s="51"/>
      <c r="I161" s="18"/>
    </row>
    <row r="162" spans="1:9" s="16" customFormat="1" ht="21.95" hidden="1" customHeight="1" x14ac:dyDescent="0.3">
      <c r="A162" s="237"/>
      <c r="B162" s="245"/>
      <c r="C162" s="141" t="s">
        <v>55</v>
      </c>
      <c r="D162" s="242"/>
      <c r="E162" s="242"/>
      <c r="F162" s="242"/>
      <c r="G162" s="25"/>
      <c r="H162" s="49"/>
      <c r="I162" s="19"/>
    </row>
    <row r="163" spans="1:9" s="16" customFormat="1" ht="21.95" hidden="1" customHeight="1" x14ac:dyDescent="0.3">
      <c r="A163" s="237"/>
      <c r="B163" s="245"/>
      <c r="C163" s="65" t="s">
        <v>25</v>
      </c>
      <c r="D163" s="248">
        <v>0</v>
      </c>
      <c r="E163" s="248">
        <v>0</v>
      </c>
      <c r="F163" s="241">
        <f>D163-E163</f>
        <v>0</v>
      </c>
      <c r="G163" s="81"/>
      <c r="H163" s="51"/>
      <c r="I163" s="18"/>
    </row>
    <row r="164" spans="1:9" s="16" customFormat="1" ht="21.95" hidden="1" customHeight="1" x14ac:dyDescent="0.3">
      <c r="A164" s="237"/>
      <c r="B164" s="303"/>
      <c r="C164" s="57" t="s">
        <v>54</v>
      </c>
      <c r="D164" s="254"/>
      <c r="E164" s="254"/>
      <c r="F164" s="242"/>
      <c r="G164" s="82"/>
      <c r="H164" s="61"/>
      <c r="I164" s="27"/>
    </row>
    <row r="165" spans="1:9" s="16" customFormat="1" ht="21.95" customHeight="1" x14ac:dyDescent="0.3">
      <c r="A165" s="237"/>
      <c r="B165" s="65" t="s">
        <v>25</v>
      </c>
      <c r="C165" s="304"/>
      <c r="D165" s="258">
        <f>D167+D169</f>
        <v>0</v>
      </c>
      <c r="E165" s="258">
        <f t="shared" ref="E165:F165" si="15">E167+E169</f>
        <v>1000</v>
      </c>
      <c r="F165" s="258">
        <f t="shared" si="15"/>
        <v>-1000</v>
      </c>
      <c r="G165" s="81"/>
      <c r="H165" s="51"/>
      <c r="I165" s="18"/>
    </row>
    <row r="166" spans="1:9" s="16" customFormat="1" ht="21.95" customHeight="1" x14ac:dyDescent="0.3">
      <c r="A166" s="237"/>
      <c r="B166" s="57" t="s">
        <v>56</v>
      </c>
      <c r="C166" s="303"/>
      <c r="D166" s="254"/>
      <c r="E166" s="254"/>
      <c r="F166" s="254"/>
      <c r="G166" s="82"/>
      <c r="H166" s="61"/>
      <c r="I166" s="27"/>
    </row>
    <row r="167" spans="1:9" s="16" customFormat="1" ht="21.95" hidden="1" customHeight="1" x14ac:dyDescent="0.3">
      <c r="A167" s="237"/>
      <c r="B167" s="245"/>
      <c r="C167" s="83" t="s">
        <v>23</v>
      </c>
      <c r="D167" s="258">
        <v>0</v>
      </c>
      <c r="E167" s="258">
        <v>0</v>
      </c>
      <c r="F167" s="258">
        <f>D167-E167</f>
        <v>0</v>
      </c>
      <c r="G167" s="84"/>
      <c r="H167" s="77"/>
      <c r="I167" s="78"/>
    </row>
    <row r="168" spans="1:9" s="16" customFormat="1" ht="21.95" hidden="1" customHeight="1" x14ac:dyDescent="0.3">
      <c r="A168" s="237"/>
      <c r="B168" s="245"/>
      <c r="C168" s="57" t="s">
        <v>57</v>
      </c>
      <c r="D168" s="254"/>
      <c r="E168" s="254"/>
      <c r="F168" s="254"/>
      <c r="G168" s="82"/>
      <c r="H168" s="61"/>
      <c r="I168" s="27"/>
    </row>
    <row r="169" spans="1:9" s="16" customFormat="1" ht="21.95" customHeight="1" x14ac:dyDescent="0.3">
      <c r="A169" s="237"/>
      <c r="B169" s="245"/>
      <c r="C169" s="65" t="s">
        <v>23</v>
      </c>
      <c r="D169" s="253">
        <v>0</v>
      </c>
      <c r="E169" s="253">
        <v>1000</v>
      </c>
      <c r="F169" s="258">
        <f>D169-E169</f>
        <v>-1000</v>
      </c>
      <c r="G169" s="81"/>
      <c r="H169" s="51"/>
      <c r="I169" s="18"/>
    </row>
    <row r="170" spans="1:9" s="16" customFormat="1" ht="21.95" customHeight="1" x14ac:dyDescent="0.3">
      <c r="A170" s="238"/>
      <c r="B170" s="246"/>
      <c r="C170" s="140" t="s">
        <v>58</v>
      </c>
      <c r="D170" s="249"/>
      <c r="E170" s="249"/>
      <c r="F170" s="254"/>
      <c r="G170" s="81"/>
      <c r="H170" s="51"/>
      <c r="I170" s="18"/>
    </row>
    <row r="171" spans="1:9" s="16" customFormat="1" ht="21.95" customHeight="1" x14ac:dyDescent="0.3">
      <c r="A171" s="62" t="s">
        <v>39</v>
      </c>
      <c r="B171" s="260"/>
      <c r="C171" s="260"/>
      <c r="D171" s="261">
        <f>D173</f>
        <v>33601130</v>
      </c>
      <c r="E171" s="261">
        <f t="shared" ref="E171:F171" si="16">E173</f>
        <v>21653000</v>
      </c>
      <c r="F171" s="261">
        <f t="shared" si="16"/>
        <v>11948130</v>
      </c>
      <c r="G171" s="288"/>
      <c r="H171" s="48"/>
      <c r="I171" s="20"/>
    </row>
    <row r="172" spans="1:9" s="16" customFormat="1" ht="21.95" customHeight="1" x14ac:dyDescent="0.3">
      <c r="A172" s="15" t="s">
        <v>1</v>
      </c>
      <c r="B172" s="218"/>
      <c r="C172" s="218"/>
      <c r="D172" s="220"/>
      <c r="E172" s="220"/>
      <c r="F172" s="220"/>
      <c r="G172" s="289"/>
      <c r="H172" s="49"/>
      <c r="I172" s="19"/>
    </row>
    <row r="173" spans="1:9" s="16" customFormat="1" ht="21.95" customHeight="1" x14ac:dyDescent="0.3">
      <c r="A173" s="262"/>
      <c r="B173" s="53" t="s">
        <v>23</v>
      </c>
      <c r="C173" s="239"/>
      <c r="D173" s="241">
        <f>D175+D179</f>
        <v>33601130</v>
      </c>
      <c r="E173" s="241">
        <f>E175+E179</f>
        <v>21653000</v>
      </c>
      <c r="F173" s="241">
        <f>F175+F179</f>
        <v>11948130</v>
      </c>
      <c r="G173" s="288"/>
      <c r="H173" s="48"/>
      <c r="I173" s="20"/>
    </row>
    <row r="174" spans="1:9" s="16" customFormat="1" ht="21.95" customHeight="1" x14ac:dyDescent="0.3">
      <c r="A174" s="263"/>
      <c r="B174" s="141" t="s">
        <v>1</v>
      </c>
      <c r="C174" s="240"/>
      <c r="D174" s="242"/>
      <c r="E174" s="242"/>
      <c r="F174" s="242"/>
      <c r="G174" s="289"/>
      <c r="H174" s="49"/>
      <c r="I174" s="19"/>
    </row>
    <row r="175" spans="1:9" s="16" customFormat="1" ht="21.95" customHeight="1" x14ac:dyDescent="0.3">
      <c r="A175" s="263"/>
      <c r="B175" s="306"/>
      <c r="C175" s="53" t="s">
        <v>23</v>
      </c>
      <c r="D175" s="241">
        <v>18500000</v>
      </c>
      <c r="E175" s="241">
        <v>18500000</v>
      </c>
      <c r="F175" s="241">
        <f>D175-E175</f>
        <v>0</v>
      </c>
      <c r="G175" s="142" t="s">
        <v>139</v>
      </c>
      <c r="H175" s="48">
        <v>6500000</v>
      </c>
      <c r="I175" s="20" t="s">
        <v>11</v>
      </c>
    </row>
    <row r="176" spans="1:9" s="16" customFormat="1" ht="21.95" customHeight="1" x14ac:dyDescent="0.3">
      <c r="A176" s="263"/>
      <c r="B176" s="295"/>
      <c r="C176" s="140" t="s">
        <v>59</v>
      </c>
      <c r="D176" s="247"/>
      <c r="E176" s="247"/>
      <c r="F176" s="247"/>
      <c r="G176" s="50" t="s">
        <v>141</v>
      </c>
      <c r="H176" s="51">
        <v>6500000</v>
      </c>
      <c r="I176" s="18" t="s">
        <v>11</v>
      </c>
    </row>
    <row r="177" spans="1:9" s="16" customFormat="1" ht="21.95" customHeight="1" x14ac:dyDescent="0.3">
      <c r="A177" s="263"/>
      <c r="B177" s="295"/>
      <c r="C177" s="26"/>
      <c r="D177" s="247"/>
      <c r="E177" s="247"/>
      <c r="F177" s="247"/>
      <c r="G177" s="50" t="s">
        <v>142</v>
      </c>
      <c r="H177" s="51">
        <v>5500000</v>
      </c>
      <c r="I177" s="18" t="s">
        <v>11</v>
      </c>
    </row>
    <row r="178" spans="1:9" s="16" customFormat="1" ht="21.95" customHeight="1" x14ac:dyDescent="0.3">
      <c r="A178" s="263"/>
      <c r="B178" s="295"/>
      <c r="C178" s="21"/>
      <c r="D178" s="242"/>
      <c r="E178" s="242"/>
      <c r="F178" s="242"/>
      <c r="G178" s="2" t="s">
        <v>12</v>
      </c>
      <c r="H178" s="3">
        <f>SUM(H175:H177)</f>
        <v>18500000</v>
      </c>
      <c r="I178" s="19" t="s">
        <v>11</v>
      </c>
    </row>
    <row r="179" spans="1:9" s="16" customFormat="1" ht="21.95" customHeight="1" x14ac:dyDescent="0.3">
      <c r="A179" s="263"/>
      <c r="B179" s="295"/>
      <c r="C179" s="56" t="s">
        <v>25</v>
      </c>
      <c r="D179" s="250">
        <v>15101130</v>
      </c>
      <c r="E179" s="250">
        <v>3153000</v>
      </c>
      <c r="F179" s="250">
        <f>D179-E179</f>
        <v>11948130</v>
      </c>
      <c r="G179" s="309" t="s">
        <v>145</v>
      </c>
      <c r="H179" s="310"/>
      <c r="I179" s="18"/>
    </row>
    <row r="180" spans="1:9" s="16" customFormat="1" ht="21.95" customHeight="1" x14ac:dyDescent="0.3">
      <c r="A180" s="263"/>
      <c r="B180" s="295"/>
      <c r="C180" s="26" t="s">
        <v>73</v>
      </c>
      <c r="D180" s="251"/>
      <c r="E180" s="251"/>
      <c r="F180" s="251"/>
      <c r="G180" s="50" t="s">
        <v>136</v>
      </c>
      <c r="H180" s="51">
        <v>596320</v>
      </c>
      <c r="I180" s="18" t="s">
        <v>11</v>
      </c>
    </row>
    <row r="181" spans="1:9" s="16" customFormat="1" ht="21.95" customHeight="1" x14ac:dyDescent="0.3">
      <c r="A181" s="263"/>
      <c r="B181" s="295"/>
      <c r="C181" s="26" t="s">
        <v>74</v>
      </c>
      <c r="D181" s="251"/>
      <c r="E181" s="251"/>
      <c r="F181" s="251"/>
      <c r="G181" s="50" t="s">
        <v>137</v>
      </c>
      <c r="H181" s="51">
        <v>203590</v>
      </c>
      <c r="I181" s="18" t="s">
        <v>11</v>
      </c>
    </row>
    <row r="182" spans="1:9" s="16" customFormat="1" ht="21.95" customHeight="1" x14ac:dyDescent="0.3">
      <c r="A182" s="263"/>
      <c r="B182" s="295"/>
      <c r="C182" s="295"/>
      <c r="D182" s="251"/>
      <c r="E182" s="251"/>
      <c r="F182" s="251"/>
      <c r="G182" s="50" t="s">
        <v>138</v>
      </c>
      <c r="H182" s="51">
        <v>1300050</v>
      </c>
      <c r="I182" s="18" t="s">
        <v>11</v>
      </c>
    </row>
    <row r="183" spans="1:9" s="16" customFormat="1" ht="21.95" customHeight="1" x14ac:dyDescent="0.3">
      <c r="A183" s="263"/>
      <c r="B183" s="295"/>
      <c r="C183" s="295"/>
      <c r="D183" s="251"/>
      <c r="E183" s="251"/>
      <c r="F183" s="251"/>
      <c r="G183" s="50" t="s">
        <v>139</v>
      </c>
      <c r="H183" s="51">
        <v>720680</v>
      </c>
      <c r="I183" s="18" t="s">
        <v>11</v>
      </c>
    </row>
    <row r="184" spans="1:9" s="16" customFormat="1" ht="21.95" customHeight="1" x14ac:dyDescent="0.3">
      <c r="A184" s="263"/>
      <c r="B184" s="295"/>
      <c r="C184" s="295"/>
      <c r="D184" s="251"/>
      <c r="E184" s="251"/>
      <c r="F184" s="251"/>
      <c r="G184" s="50" t="s">
        <v>140</v>
      </c>
      <c r="H184" s="51">
        <v>332330</v>
      </c>
      <c r="I184" s="18" t="s">
        <v>11</v>
      </c>
    </row>
    <row r="185" spans="1:9" s="16" customFormat="1" ht="21.95" customHeight="1" x14ac:dyDescent="0.3">
      <c r="A185" s="145"/>
      <c r="B185" s="144"/>
      <c r="C185" s="295"/>
      <c r="D185" s="251"/>
      <c r="E185" s="251"/>
      <c r="F185" s="251"/>
      <c r="G185" s="75"/>
      <c r="H185" s="54">
        <f>SUM(H180:H184)</f>
        <v>3152970</v>
      </c>
      <c r="I185" s="18" t="s">
        <v>11</v>
      </c>
    </row>
    <row r="186" spans="1:9" s="16" customFormat="1" ht="21.95" customHeight="1" x14ac:dyDescent="0.3">
      <c r="A186" s="145"/>
      <c r="B186" s="144"/>
      <c r="C186" s="295"/>
      <c r="D186" s="251"/>
      <c r="E186" s="251"/>
      <c r="F186" s="251"/>
      <c r="G186" s="309" t="s">
        <v>101</v>
      </c>
      <c r="H186" s="310"/>
      <c r="I186" s="18"/>
    </row>
    <row r="187" spans="1:9" s="16" customFormat="1" ht="21.95" customHeight="1" x14ac:dyDescent="0.3">
      <c r="A187" s="145"/>
      <c r="B187" s="144"/>
      <c r="C187" s="295"/>
      <c r="D187" s="251"/>
      <c r="E187" s="251"/>
      <c r="F187" s="251"/>
      <c r="G187" s="50" t="s">
        <v>77</v>
      </c>
      <c r="H187" s="51">
        <v>2692960</v>
      </c>
      <c r="I187" s="18" t="s">
        <v>11</v>
      </c>
    </row>
    <row r="188" spans="1:9" s="16" customFormat="1" ht="21.95" customHeight="1" x14ac:dyDescent="0.3">
      <c r="A188" s="145"/>
      <c r="B188" s="144"/>
      <c r="C188" s="295"/>
      <c r="D188" s="251"/>
      <c r="E188" s="251"/>
      <c r="F188" s="251"/>
      <c r="G188" s="50" t="s">
        <v>76</v>
      </c>
      <c r="H188" s="51">
        <v>718660</v>
      </c>
      <c r="I188" s="18" t="s">
        <v>11</v>
      </c>
    </row>
    <row r="189" spans="1:9" s="16" customFormat="1" ht="21.95" customHeight="1" x14ac:dyDescent="0.3">
      <c r="A189" s="145"/>
      <c r="B189" s="144"/>
      <c r="C189" s="295"/>
      <c r="D189" s="251"/>
      <c r="E189" s="251"/>
      <c r="F189" s="251"/>
      <c r="G189" s="50" t="s">
        <v>75</v>
      </c>
      <c r="H189" s="51">
        <v>6158120</v>
      </c>
      <c r="I189" s="18" t="s">
        <v>11</v>
      </c>
    </row>
    <row r="190" spans="1:9" s="16" customFormat="1" ht="21.95" customHeight="1" x14ac:dyDescent="0.3">
      <c r="A190" s="145"/>
      <c r="B190" s="144"/>
      <c r="C190" s="295"/>
      <c r="D190" s="251"/>
      <c r="E190" s="251"/>
      <c r="F190" s="251"/>
      <c r="G190" s="50" t="s">
        <v>60</v>
      </c>
      <c r="H190" s="51">
        <v>1472470</v>
      </c>
      <c r="I190" s="18" t="s">
        <v>11</v>
      </c>
    </row>
    <row r="191" spans="1:9" s="16" customFormat="1" ht="21.95" customHeight="1" x14ac:dyDescent="0.3">
      <c r="A191" s="145"/>
      <c r="B191" s="144"/>
      <c r="C191" s="295"/>
      <c r="D191" s="251"/>
      <c r="E191" s="251"/>
      <c r="F191" s="251"/>
      <c r="G191" s="50" t="s">
        <v>78</v>
      </c>
      <c r="H191" s="51">
        <v>905950</v>
      </c>
      <c r="I191" s="18" t="s">
        <v>11</v>
      </c>
    </row>
    <row r="192" spans="1:9" s="16" customFormat="1" ht="21.95" customHeight="1" x14ac:dyDescent="0.3">
      <c r="A192" s="145"/>
      <c r="B192" s="144"/>
      <c r="C192" s="295"/>
      <c r="D192" s="251"/>
      <c r="E192" s="251"/>
      <c r="F192" s="251"/>
      <c r="G192" s="75"/>
      <c r="H192" s="54">
        <f>SUM(H187:H191)</f>
        <v>11948160</v>
      </c>
      <c r="I192" s="18" t="s">
        <v>11</v>
      </c>
    </row>
    <row r="193" spans="1:9" s="16" customFormat="1" ht="21.95" customHeight="1" x14ac:dyDescent="0.3">
      <c r="A193" s="145"/>
      <c r="B193" s="144"/>
      <c r="C193" s="296"/>
      <c r="D193" s="305"/>
      <c r="E193" s="305"/>
      <c r="F193" s="305"/>
      <c r="G193" s="75" t="s">
        <v>12</v>
      </c>
      <c r="H193" s="54">
        <f>H185+H192</f>
        <v>15101130</v>
      </c>
      <c r="I193" s="18" t="s">
        <v>11</v>
      </c>
    </row>
    <row r="194" spans="1:9" s="16" customFormat="1" ht="21.95" customHeight="1" x14ac:dyDescent="0.3">
      <c r="A194" s="62" t="s">
        <v>40</v>
      </c>
      <c r="B194" s="260"/>
      <c r="C194" s="260"/>
      <c r="D194" s="261">
        <f>D196</f>
        <v>190502820</v>
      </c>
      <c r="E194" s="261">
        <f t="shared" ref="E194:F194" si="17">E196</f>
        <v>252185000</v>
      </c>
      <c r="F194" s="261">
        <f t="shared" si="17"/>
        <v>-61682180</v>
      </c>
      <c r="G194" s="288"/>
      <c r="H194" s="48"/>
      <c r="I194" s="20"/>
    </row>
    <row r="195" spans="1:9" s="16" customFormat="1" ht="21.95" customHeight="1" x14ac:dyDescent="0.3">
      <c r="A195" s="15" t="s">
        <v>61</v>
      </c>
      <c r="B195" s="218"/>
      <c r="C195" s="218"/>
      <c r="D195" s="220"/>
      <c r="E195" s="220"/>
      <c r="F195" s="220"/>
      <c r="G195" s="289"/>
      <c r="H195" s="49"/>
      <c r="I195" s="19"/>
    </row>
    <row r="196" spans="1:9" s="16" customFormat="1" ht="21.95" customHeight="1" x14ac:dyDescent="0.3">
      <c r="A196" s="236"/>
      <c r="B196" s="53" t="s">
        <v>23</v>
      </c>
      <c r="C196" s="239"/>
      <c r="D196" s="241">
        <f>D198+D200</f>
        <v>190502820</v>
      </c>
      <c r="E196" s="241">
        <f t="shared" ref="E196:F196" si="18">E198+E200</f>
        <v>252185000</v>
      </c>
      <c r="F196" s="241">
        <f t="shared" si="18"/>
        <v>-61682180</v>
      </c>
      <c r="G196" s="288"/>
      <c r="H196" s="48"/>
      <c r="I196" s="20"/>
    </row>
    <row r="197" spans="1:9" s="16" customFormat="1" ht="21.95" customHeight="1" x14ac:dyDescent="0.3">
      <c r="A197" s="237"/>
      <c r="B197" s="141" t="s">
        <v>62</v>
      </c>
      <c r="C197" s="240"/>
      <c r="D197" s="242"/>
      <c r="E197" s="242"/>
      <c r="F197" s="242"/>
      <c r="G197" s="289"/>
      <c r="H197" s="49"/>
      <c r="I197" s="19"/>
    </row>
    <row r="198" spans="1:9" s="16" customFormat="1" ht="21.95" customHeight="1" x14ac:dyDescent="0.3">
      <c r="A198" s="237"/>
      <c r="B198" s="244"/>
      <c r="C198" s="53" t="s">
        <v>23</v>
      </c>
      <c r="D198" s="241">
        <v>170000000</v>
      </c>
      <c r="E198" s="241">
        <v>231682000</v>
      </c>
      <c r="F198" s="241">
        <f>D198-E198</f>
        <v>-61682000</v>
      </c>
      <c r="G198" s="255" t="s">
        <v>135</v>
      </c>
      <c r="H198" s="256"/>
      <c r="I198" s="20"/>
    </row>
    <row r="199" spans="1:9" s="16" customFormat="1" ht="21.95" customHeight="1" x14ac:dyDescent="0.3">
      <c r="A199" s="237"/>
      <c r="B199" s="245"/>
      <c r="C199" s="141" t="s">
        <v>63</v>
      </c>
      <c r="D199" s="242"/>
      <c r="E199" s="242"/>
      <c r="F199" s="242"/>
      <c r="G199" s="10"/>
      <c r="H199" s="49"/>
      <c r="I199" s="19"/>
    </row>
    <row r="200" spans="1:9" s="16" customFormat="1" ht="21.95" customHeight="1" x14ac:dyDescent="0.3">
      <c r="A200" s="237"/>
      <c r="B200" s="245"/>
      <c r="C200" s="65" t="s">
        <v>25</v>
      </c>
      <c r="D200" s="248">
        <v>20502820</v>
      </c>
      <c r="E200" s="248">
        <v>20503000</v>
      </c>
      <c r="F200" s="241">
        <f>D200-E200</f>
        <v>-180</v>
      </c>
      <c r="G200" s="255" t="s">
        <v>135</v>
      </c>
      <c r="H200" s="256"/>
      <c r="I200" s="18"/>
    </row>
    <row r="201" spans="1:9" s="16" customFormat="1" ht="21.95" customHeight="1" x14ac:dyDescent="0.3">
      <c r="A201" s="238"/>
      <c r="B201" s="246"/>
      <c r="C201" s="140" t="s">
        <v>64</v>
      </c>
      <c r="D201" s="249"/>
      <c r="E201" s="249"/>
      <c r="F201" s="242"/>
      <c r="G201" s="50"/>
      <c r="H201" s="51"/>
      <c r="I201" s="18"/>
    </row>
    <row r="202" spans="1:9" s="16" customFormat="1" ht="21.95" hidden="1" customHeight="1" x14ac:dyDescent="0.3">
      <c r="A202" s="62" t="s">
        <v>65</v>
      </c>
      <c r="B202" s="260"/>
      <c r="C202" s="260"/>
      <c r="D202" s="261">
        <f>D204</f>
        <v>0</v>
      </c>
      <c r="E202" s="261">
        <f t="shared" ref="E202:F202" si="19">E204</f>
        <v>0</v>
      </c>
      <c r="F202" s="261">
        <f t="shared" si="19"/>
        <v>0</v>
      </c>
      <c r="G202" s="307"/>
      <c r="H202" s="48"/>
      <c r="I202" s="20"/>
    </row>
    <row r="203" spans="1:9" s="16" customFormat="1" ht="21.95" hidden="1" customHeight="1" x14ac:dyDescent="0.3">
      <c r="A203" s="15" t="s">
        <v>66</v>
      </c>
      <c r="B203" s="218"/>
      <c r="C203" s="218"/>
      <c r="D203" s="220"/>
      <c r="E203" s="220"/>
      <c r="F203" s="220"/>
      <c r="G203" s="308"/>
      <c r="H203" s="49"/>
      <c r="I203" s="19"/>
    </row>
    <row r="204" spans="1:9" s="16" customFormat="1" ht="21.95" hidden="1" customHeight="1" x14ac:dyDescent="0.3">
      <c r="A204" s="262"/>
      <c r="B204" s="53" t="s">
        <v>23</v>
      </c>
      <c r="C204" s="239"/>
      <c r="D204" s="241">
        <f>D206+D208</f>
        <v>0</v>
      </c>
      <c r="E204" s="241">
        <f t="shared" ref="E204:F204" si="20">E206+E208</f>
        <v>0</v>
      </c>
      <c r="F204" s="241">
        <f t="shared" si="20"/>
        <v>0</v>
      </c>
      <c r="G204" s="307"/>
      <c r="H204" s="48"/>
      <c r="I204" s="20"/>
    </row>
    <row r="205" spans="1:9" s="16" customFormat="1" ht="21.95" hidden="1" customHeight="1" x14ac:dyDescent="0.3">
      <c r="A205" s="263"/>
      <c r="B205" s="141" t="s">
        <v>67</v>
      </c>
      <c r="C205" s="240"/>
      <c r="D205" s="242"/>
      <c r="E205" s="242"/>
      <c r="F205" s="242"/>
      <c r="G205" s="308"/>
      <c r="H205" s="49"/>
      <c r="I205" s="19"/>
    </row>
    <row r="206" spans="1:9" s="16" customFormat="1" ht="21.95" hidden="1" customHeight="1" x14ac:dyDescent="0.3">
      <c r="A206" s="263"/>
      <c r="B206" s="239"/>
      <c r="C206" s="53" t="s">
        <v>23</v>
      </c>
      <c r="D206" s="241">
        <v>0</v>
      </c>
      <c r="E206" s="241">
        <v>0</v>
      </c>
      <c r="F206" s="241">
        <f>D206-E206</f>
        <v>0</v>
      </c>
      <c r="G206" s="307"/>
      <c r="H206" s="48"/>
      <c r="I206" s="20"/>
    </row>
    <row r="207" spans="1:9" s="16" customFormat="1" ht="21.95" hidden="1" customHeight="1" x14ac:dyDescent="0.3">
      <c r="A207" s="263"/>
      <c r="B207" s="264"/>
      <c r="C207" s="141" t="s">
        <v>68</v>
      </c>
      <c r="D207" s="242"/>
      <c r="E207" s="242"/>
      <c r="F207" s="242"/>
      <c r="G207" s="308"/>
      <c r="H207" s="49"/>
      <c r="I207" s="19"/>
    </row>
    <row r="208" spans="1:9" s="16" customFormat="1" ht="21.95" hidden="1" customHeight="1" x14ac:dyDescent="0.3">
      <c r="A208" s="263"/>
      <c r="B208" s="264"/>
      <c r="C208" s="53" t="s">
        <v>25</v>
      </c>
      <c r="D208" s="241">
        <v>0</v>
      </c>
      <c r="E208" s="241">
        <v>0</v>
      </c>
      <c r="F208" s="241">
        <f>D208-E208</f>
        <v>0</v>
      </c>
      <c r="G208" s="307"/>
      <c r="H208" s="48"/>
      <c r="I208" s="20"/>
    </row>
    <row r="209" spans="1:9" s="16" customFormat="1" ht="21.95" hidden="1" customHeight="1" x14ac:dyDescent="0.3">
      <c r="A209" s="287"/>
      <c r="B209" s="264"/>
      <c r="C209" s="141" t="s">
        <v>69</v>
      </c>
      <c r="D209" s="242"/>
      <c r="E209" s="242"/>
      <c r="F209" s="242"/>
      <c r="G209" s="308"/>
      <c r="H209" s="49"/>
      <c r="I209" s="19"/>
    </row>
    <row r="210" spans="1:9" s="16" customFormat="1" ht="21.95" hidden="1" customHeight="1" x14ac:dyDescent="0.3">
      <c r="A210" s="62" t="s">
        <v>70</v>
      </c>
      <c r="B210" s="260"/>
      <c r="C210" s="260"/>
      <c r="D210" s="261">
        <f>D212</f>
        <v>0</v>
      </c>
      <c r="E210" s="261">
        <f t="shared" ref="E210:F210" si="21">E212</f>
        <v>0</v>
      </c>
      <c r="F210" s="261">
        <f t="shared" si="21"/>
        <v>0</v>
      </c>
      <c r="G210" s="307"/>
      <c r="H210" s="48"/>
      <c r="I210" s="20"/>
    </row>
    <row r="211" spans="1:9" s="16" customFormat="1" ht="21.95" hidden="1" customHeight="1" x14ac:dyDescent="0.3">
      <c r="A211" s="15" t="s">
        <v>71</v>
      </c>
      <c r="B211" s="218"/>
      <c r="C211" s="218"/>
      <c r="D211" s="220"/>
      <c r="E211" s="220"/>
      <c r="F211" s="220"/>
      <c r="G211" s="308"/>
      <c r="H211" s="49"/>
      <c r="I211" s="19"/>
    </row>
    <row r="212" spans="1:9" s="16" customFormat="1" ht="21.95" hidden="1" customHeight="1" x14ac:dyDescent="0.3">
      <c r="A212" s="272"/>
      <c r="B212" s="53" t="s">
        <v>23</v>
      </c>
      <c r="C212" s="239"/>
      <c r="D212" s="241">
        <f>D214</f>
        <v>0</v>
      </c>
      <c r="E212" s="241">
        <f t="shared" ref="E212:F212" si="22">E214</f>
        <v>0</v>
      </c>
      <c r="F212" s="241">
        <f t="shared" si="22"/>
        <v>0</v>
      </c>
      <c r="G212" s="307"/>
      <c r="H212" s="48"/>
      <c r="I212" s="20"/>
    </row>
    <row r="213" spans="1:9" s="16" customFormat="1" ht="21.95" hidden="1" customHeight="1" x14ac:dyDescent="0.3">
      <c r="A213" s="273"/>
      <c r="B213" s="141" t="s">
        <v>71</v>
      </c>
      <c r="C213" s="240"/>
      <c r="D213" s="242"/>
      <c r="E213" s="242"/>
      <c r="F213" s="242"/>
      <c r="G213" s="308"/>
      <c r="H213" s="49"/>
      <c r="I213" s="19"/>
    </row>
    <row r="214" spans="1:9" s="16" customFormat="1" ht="21.95" hidden="1" customHeight="1" x14ac:dyDescent="0.3">
      <c r="A214" s="273"/>
      <c r="B214" s="239"/>
      <c r="C214" s="53" t="s">
        <v>23</v>
      </c>
      <c r="D214" s="241">
        <v>0</v>
      </c>
      <c r="E214" s="241">
        <v>0</v>
      </c>
      <c r="F214" s="241">
        <f>D214-E214</f>
        <v>0</v>
      </c>
      <c r="G214" s="307"/>
      <c r="H214" s="48"/>
      <c r="I214" s="20"/>
    </row>
    <row r="215" spans="1:9" s="16" customFormat="1" ht="21.95" hidden="1" customHeight="1" x14ac:dyDescent="0.3">
      <c r="A215" s="313"/>
      <c r="B215" s="240"/>
      <c r="C215" s="141" t="s">
        <v>72</v>
      </c>
      <c r="D215" s="242"/>
      <c r="E215" s="242"/>
      <c r="F215" s="242"/>
      <c r="G215" s="308"/>
      <c r="H215" s="49"/>
      <c r="I215" s="19"/>
    </row>
    <row r="216" spans="1:9" s="16" customFormat="1" ht="21.95" customHeight="1" thickBot="1" x14ac:dyDescent="0.35">
      <c r="A216" s="311" t="s">
        <v>2</v>
      </c>
      <c r="B216" s="283"/>
      <c r="C216" s="312"/>
      <c r="D216" s="22">
        <f>D135+D143+D157+D171+D194+D202+D210</f>
        <v>228503950</v>
      </c>
      <c r="E216" s="22">
        <f>E135+E143+E157+E171+E194+E202+E210</f>
        <v>278241000</v>
      </c>
      <c r="F216" s="22">
        <f>F135+F143+F157+F171+F194+F202+F210</f>
        <v>-49737050</v>
      </c>
      <c r="G216" s="5"/>
      <c r="H216" s="13"/>
      <c r="I216" s="14"/>
    </row>
    <row r="217" spans="1:9" ht="17.25" thickTop="1" x14ac:dyDescent="0.3"/>
  </sheetData>
  <mergeCells count="303">
    <mergeCell ref="A216:C216"/>
    <mergeCell ref="G186:H186"/>
    <mergeCell ref="F214:F215"/>
    <mergeCell ref="G214:G215"/>
    <mergeCell ref="G210:G211"/>
    <mergeCell ref="A212:A215"/>
    <mergeCell ref="C212:C213"/>
    <mergeCell ref="D212:D213"/>
    <mergeCell ref="E212:E213"/>
    <mergeCell ref="F212:F213"/>
    <mergeCell ref="G212:G213"/>
    <mergeCell ref="B214:B215"/>
    <mergeCell ref="D214:D215"/>
    <mergeCell ref="E214:E215"/>
    <mergeCell ref="G206:G207"/>
    <mergeCell ref="D208:D209"/>
    <mergeCell ref="E208:E209"/>
    <mergeCell ref="F208:F209"/>
    <mergeCell ref="G208:G209"/>
    <mergeCell ref="B210:B211"/>
    <mergeCell ref="C210:C211"/>
    <mergeCell ref="D210:D211"/>
    <mergeCell ref="E210:E211"/>
    <mergeCell ref="F210:F211"/>
    <mergeCell ref="A204:A209"/>
    <mergeCell ref="C204:C205"/>
    <mergeCell ref="D204:D205"/>
    <mergeCell ref="E204:E205"/>
    <mergeCell ref="F204:F205"/>
    <mergeCell ref="G204:G205"/>
    <mergeCell ref="B206:B209"/>
    <mergeCell ref="D206:D207"/>
    <mergeCell ref="E206:E207"/>
    <mergeCell ref="F206:F207"/>
    <mergeCell ref="B202:B203"/>
    <mergeCell ref="C202:C203"/>
    <mergeCell ref="D202:D203"/>
    <mergeCell ref="E202:E203"/>
    <mergeCell ref="F202:F203"/>
    <mergeCell ref="G202:G203"/>
    <mergeCell ref="F198:F199"/>
    <mergeCell ref="G198:H198"/>
    <mergeCell ref="D200:D201"/>
    <mergeCell ref="E200:E201"/>
    <mergeCell ref="F200:F201"/>
    <mergeCell ref="G200:H200"/>
    <mergeCell ref="G194:G195"/>
    <mergeCell ref="A196:A201"/>
    <mergeCell ref="C196:C197"/>
    <mergeCell ref="D196:D197"/>
    <mergeCell ref="E196:E197"/>
    <mergeCell ref="F196:F197"/>
    <mergeCell ref="G196:G197"/>
    <mergeCell ref="B198:B201"/>
    <mergeCell ref="D198:D199"/>
    <mergeCell ref="E198:E199"/>
    <mergeCell ref="B194:B195"/>
    <mergeCell ref="C194:C195"/>
    <mergeCell ref="D194:D195"/>
    <mergeCell ref="E194:E195"/>
    <mergeCell ref="F194:F195"/>
    <mergeCell ref="F179:F193"/>
    <mergeCell ref="E179:E193"/>
    <mergeCell ref="A173:A184"/>
    <mergeCell ref="C173:C174"/>
    <mergeCell ref="D173:D174"/>
    <mergeCell ref="E173:E174"/>
    <mergeCell ref="F173:F174"/>
    <mergeCell ref="G173:G174"/>
    <mergeCell ref="B175:B184"/>
    <mergeCell ref="D175:D178"/>
    <mergeCell ref="E175:E178"/>
    <mergeCell ref="F175:F178"/>
    <mergeCell ref="D179:D193"/>
    <mergeCell ref="C182:C193"/>
    <mergeCell ref="G179:H179"/>
    <mergeCell ref="B171:B172"/>
    <mergeCell ref="C171:C172"/>
    <mergeCell ref="D171:D172"/>
    <mergeCell ref="E171:E172"/>
    <mergeCell ref="F171:F172"/>
    <mergeCell ref="G171:G172"/>
    <mergeCell ref="B167:B170"/>
    <mergeCell ref="D167:D168"/>
    <mergeCell ref="E167:E168"/>
    <mergeCell ref="F167:F168"/>
    <mergeCell ref="D169:D170"/>
    <mergeCell ref="E169:E170"/>
    <mergeCell ref="F169:F170"/>
    <mergeCell ref="C165:C166"/>
    <mergeCell ref="D165:D166"/>
    <mergeCell ref="E165:E166"/>
    <mergeCell ref="F165:F166"/>
    <mergeCell ref="A159:A170"/>
    <mergeCell ref="C159:C160"/>
    <mergeCell ref="D159:D160"/>
    <mergeCell ref="E159:E160"/>
    <mergeCell ref="F159:F160"/>
    <mergeCell ref="G159:G160"/>
    <mergeCell ref="B161:B164"/>
    <mergeCell ref="D161:D162"/>
    <mergeCell ref="E161:E162"/>
    <mergeCell ref="F161:F162"/>
    <mergeCell ref="B157:B158"/>
    <mergeCell ref="C157:C158"/>
    <mergeCell ref="D157:D158"/>
    <mergeCell ref="E157:E158"/>
    <mergeCell ref="F157:F158"/>
    <mergeCell ref="G157:G158"/>
    <mergeCell ref="D163:D164"/>
    <mergeCell ref="E163:E164"/>
    <mergeCell ref="F163:F164"/>
    <mergeCell ref="G143:G144"/>
    <mergeCell ref="A145:A156"/>
    <mergeCell ref="D145:D146"/>
    <mergeCell ref="E145:E146"/>
    <mergeCell ref="F145:F146"/>
    <mergeCell ref="G145:G146"/>
    <mergeCell ref="B147:B148"/>
    <mergeCell ref="D147:D148"/>
    <mergeCell ref="E147:E148"/>
    <mergeCell ref="F147:F148"/>
    <mergeCell ref="E153:E154"/>
    <mergeCell ref="F153:F154"/>
    <mergeCell ref="D155:D156"/>
    <mergeCell ref="E155:E156"/>
    <mergeCell ref="F155:F156"/>
    <mergeCell ref="G155:H155"/>
    <mergeCell ref="G147:G148"/>
    <mergeCell ref="C149:C150"/>
    <mergeCell ref="D149:D150"/>
    <mergeCell ref="E149:E150"/>
    <mergeCell ref="F149:F150"/>
    <mergeCell ref="B143:B144"/>
    <mergeCell ref="C143:C144"/>
    <mergeCell ref="D143:D144"/>
    <mergeCell ref="E143:E144"/>
    <mergeCell ref="F143:F144"/>
    <mergeCell ref="B151:B156"/>
    <mergeCell ref="D151:D152"/>
    <mergeCell ref="E151:E152"/>
    <mergeCell ref="F151:F152"/>
    <mergeCell ref="D153:D154"/>
    <mergeCell ref="A137:A142"/>
    <mergeCell ref="C137:C138"/>
    <mergeCell ref="D137:D138"/>
    <mergeCell ref="E137:E138"/>
    <mergeCell ref="F137:F138"/>
    <mergeCell ref="G137:G138"/>
    <mergeCell ref="B139:B142"/>
    <mergeCell ref="D139:D140"/>
    <mergeCell ref="E139:E140"/>
    <mergeCell ref="F139:F140"/>
    <mergeCell ref="G139:G140"/>
    <mergeCell ref="D141:D142"/>
    <mergeCell ref="E141:E142"/>
    <mergeCell ref="F141:F142"/>
    <mergeCell ref="G141:G142"/>
    <mergeCell ref="A122:C122"/>
    <mergeCell ref="B135:B136"/>
    <mergeCell ref="C135:C136"/>
    <mergeCell ref="D135:D136"/>
    <mergeCell ref="E135:E136"/>
    <mergeCell ref="F135:F136"/>
    <mergeCell ref="D114:D115"/>
    <mergeCell ref="E114:E115"/>
    <mergeCell ref="F114:F115"/>
    <mergeCell ref="D116:D121"/>
    <mergeCell ref="E116:E121"/>
    <mergeCell ref="F116:F121"/>
    <mergeCell ref="G110:G111"/>
    <mergeCell ref="H110:I111"/>
    <mergeCell ref="C112:C113"/>
    <mergeCell ref="D112:D113"/>
    <mergeCell ref="E112:E113"/>
    <mergeCell ref="F112:F113"/>
    <mergeCell ref="H106:I107"/>
    <mergeCell ref="A108:A121"/>
    <mergeCell ref="C108:C109"/>
    <mergeCell ref="D108:D109"/>
    <mergeCell ref="E108:E109"/>
    <mergeCell ref="F108:F109"/>
    <mergeCell ref="B110:B111"/>
    <mergeCell ref="D110:D111"/>
    <mergeCell ref="E110:E111"/>
    <mergeCell ref="F110:F111"/>
    <mergeCell ref="B106:B107"/>
    <mergeCell ref="C106:C107"/>
    <mergeCell ref="D106:D107"/>
    <mergeCell ref="E106:E107"/>
    <mergeCell ref="F106:F107"/>
    <mergeCell ref="G106:G107"/>
    <mergeCell ref="A100:A105"/>
    <mergeCell ref="C100:C101"/>
    <mergeCell ref="D100:D101"/>
    <mergeCell ref="E100:E101"/>
    <mergeCell ref="F100:F101"/>
    <mergeCell ref="G100:G101"/>
    <mergeCell ref="H100:I101"/>
    <mergeCell ref="B102:B105"/>
    <mergeCell ref="D102:D103"/>
    <mergeCell ref="E102:E103"/>
    <mergeCell ref="F102:F103"/>
    <mergeCell ref="G102:G103"/>
    <mergeCell ref="H102:I103"/>
    <mergeCell ref="D104:D105"/>
    <mergeCell ref="E104:E105"/>
    <mergeCell ref="F104:F105"/>
    <mergeCell ref="G104:G105"/>
    <mergeCell ref="H104:I105"/>
    <mergeCell ref="G92:I92"/>
    <mergeCell ref="D96:D97"/>
    <mergeCell ref="E96:E97"/>
    <mergeCell ref="F96:F97"/>
    <mergeCell ref="B98:B99"/>
    <mergeCell ref="C98:C99"/>
    <mergeCell ref="D98:D99"/>
    <mergeCell ref="E98:E99"/>
    <mergeCell ref="F98:F99"/>
    <mergeCell ref="G98:G99"/>
    <mergeCell ref="H98:I99"/>
    <mergeCell ref="B88:B89"/>
    <mergeCell ref="C88:C89"/>
    <mergeCell ref="D88:D89"/>
    <mergeCell ref="E88:E89"/>
    <mergeCell ref="F88:F89"/>
    <mergeCell ref="A90:A97"/>
    <mergeCell ref="C90:C91"/>
    <mergeCell ref="D90:D91"/>
    <mergeCell ref="E90:E91"/>
    <mergeCell ref="F90:F91"/>
    <mergeCell ref="B92:B95"/>
    <mergeCell ref="D92:D95"/>
    <mergeCell ref="E92:E95"/>
    <mergeCell ref="F92:F95"/>
    <mergeCell ref="B82:B83"/>
    <mergeCell ref="C82:C83"/>
    <mergeCell ref="D82:D83"/>
    <mergeCell ref="E82:E83"/>
    <mergeCell ref="F82:F83"/>
    <mergeCell ref="A84:A87"/>
    <mergeCell ref="C84:C85"/>
    <mergeCell ref="D84:D85"/>
    <mergeCell ref="E84:E85"/>
    <mergeCell ref="F84:F85"/>
    <mergeCell ref="B86:B87"/>
    <mergeCell ref="D86:D87"/>
    <mergeCell ref="E86:E87"/>
    <mergeCell ref="F86:F87"/>
    <mergeCell ref="E78:E79"/>
    <mergeCell ref="F78:F79"/>
    <mergeCell ref="D80:D81"/>
    <mergeCell ref="E80:E81"/>
    <mergeCell ref="F80:F81"/>
    <mergeCell ref="C74:C75"/>
    <mergeCell ref="D74:D75"/>
    <mergeCell ref="E74:E75"/>
    <mergeCell ref="F74:F75"/>
    <mergeCell ref="A61:A81"/>
    <mergeCell ref="C61:C62"/>
    <mergeCell ref="D61:D62"/>
    <mergeCell ref="E61:E62"/>
    <mergeCell ref="F61:F62"/>
    <mergeCell ref="G61:G62"/>
    <mergeCell ref="B63:B73"/>
    <mergeCell ref="D63:D64"/>
    <mergeCell ref="E63:E64"/>
    <mergeCell ref="F63:F64"/>
    <mergeCell ref="G74:G75"/>
    <mergeCell ref="B76:B81"/>
    <mergeCell ref="D76:D77"/>
    <mergeCell ref="E76:E77"/>
    <mergeCell ref="F76:F77"/>
    <mergeCell ref="G76:G77"/>
    <mergeCell ref="D65:D71"/>
    <mergeCell ref="E65:E71"/>
    <mergeCell ref="F65:F71"/>
    <mergeCell ref="G65:I65"/>
    <mergeCell ref="D72:D73"/>
    <mergeCell ref="E72:E73"/>
    <mergeCell ref="F72:F73"/>
    <mergeCell ref="D78:D79"/>
    <mergeCell ref="A5:B5"/>
    <mergeCell ref="A8:I9"/>
    <mergeCell ref="D12:F12"/>
    <mergeCell ref="D13:F13"/>
    <mergeCell ref="D15:F15"/>
    <mergeCell ref="D16:F16"/>
    <mergeCell ref="B59:B60"/>
    <mergeCell ref="C59:C60"/>
    <mergeCell ref="D59:D60"/>
    <mergeCell ref="E59:E60"/>
    <mergeCell ref="F59:F60"/>
    <mergeCell ref="G59:G60"/>
    <mergeCell ref="E18:F18"/>
    <mergeCell ref="D19:F19"/>
    <mergeCell ref="D20:F20"/>
    <mergeCell ref="G55:I55"/>
    <mergeCell ref="A56:C57"/>
    <mergeCell ref="D56:D57"/>
    <mergeCell ref="E56:E57"/>
    <mergeCell ref="F56:F57"/>
    <mergeCell ref="G56:I58"/>
  </mergeCells>
  <phoneticPr fontId="2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&amp;C&amp;N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abSelected="1" workbookViewId="0">
      <selection activeCell="F19" sqref="F19"/>
    </sheetView>
  </sheetViews>
  <sheetFormatPr defaultRowHeight="16.5" x14ac:dyDescent="0.3"/>
  <cols>
    <col min="1" max="1" width="14.125" style="16" bestFit="1" customWidth="1"/>
    <col min="2" max="3" width="13.125" style="16" bestFit="1" customWidth="1"/>
    <col min="4" max="4" width="12.625" style="16" customWidth="1"/>
    <col min="5" max="5" width="8.625" style="16" customWidth="1"/>
    <col min="6" max="6" width="14.125" style="16" bestFit="1" customWidth="1"/>
    <col min="7" max="8" width="13.125" style="16" bestFit="1" customWidth="1"/>
    <col min="9" max="9" width="13.25" style="16" customWidth="1"/>
    <col min="10" max="10" width="15" style="16" bestFit="1" customWidth="1"/>
    <col min="11" max="11" width="9" style="16"/>
  </cols>
  <sheetData>
    <row r="2" spans="1:11" s="16" customFormat="1" ht="16.5" customHeight="1" x14ac:dyDescent="0.3">
      <c r="A2" s="210" t="s">
        <v>105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1" s="16" customFormat="1" ht="16.5" customHeight="1" x14ac:dyDescent="0.3">
      <c r="A3" s="210"/>
      <c r="B3" s="210"/>
      <c r="C3" s="210"/>
      <c r="D3" s="210"/>
      <c r="E3" s="210"/>
      <c r="F3" s="210"/>
      <c r="G3" s="210"/>
      <c r="H3" s="210"/>
      <c r="I3" s="210"/>
      <c r="J3" s="210"/>
    </row>
    <row r="4" spans="1:11" x14ac:dyDescent="0.3">
      <c r="H4" s="212" t="s">
        <v>106</v>
      </c>
      <c r="I4" s="212"/>
      <c r="J4" s="212"/>
    </row>
    <row r="5" spans="1:11" ht="35.1" customHeight="1" x14ac:dyDescent="0.3">
      <c r="A5" s="213" t="s">
        <v>15</v>
      </c>
      <c r="B5" s="214"/>
      <c r="C5" s="214"/>
      <c r="D5" s="214"/>
      <c r="E5" s="215"/>
      <c r="F5" s="213" t="s">
        <v>16</v>
      </c>
      <c r="G5" s="214"/>
      <c r="H5" s="214"/>
      <c r="I5" s="214"/>
      <c r="J5" s="215"/>
    </row>
    <row r="6" spans="1:11" ht="35.1" customHeight="1" x14ac:dyDescent="0.3">
      <c r="A6" s="39" t="s">
        <v>14</v>
      </c>
      <c r="B6" s="40" t="s">
        <v>107</v>
      </c>
      <c r="C6" s="40" t="s">
        <v>108</v>
      </c>
      <c r="D6" s="40" t="s">
        <v>109</v>
      </c>
      <c r="E6" s="40" t="s">
        <v>19</v>
      </c>
      <c r="F6" s="39" t="s">
        <v>14</v>
      </c>
      <c r="G6" s="40" t="s">
        <v>107</v>
      </c>
      <c r="H6" s="40" t="s">
        <v>108</v>
      </c>
      <c r="I6" s="40" t="s">
        <v>109</v>
      </c>
      <c r="J6" s="40" t="s">
        <v>19</v>
      </c>
    </row>
    <row r="7" spans="1:11" ht="35.1" customHeight="1" x14ac:dyDescent="0.3">
      <c r="A7" s="38" t="s">
        <v>21</v>
      </c>
      <c r="B7" s="42">
        <v>74136805</v>
      </c>
      <c r="C7" s="42">
        <v>67751000</v>
      </c>
      <c r="D7" s="42">
        <f>B7-C7</f>
        <v>6385805</v>
      </c>
      <c r="E7" s="207">
        <v>25.8</v>
      </c>
      <c r="F7" s="43" t="s">
        <v>43</v>
      </c>
      <c r="G7" s="42">
        <v>0</v>
      </c>
      <c r="H7" s="42">
        <v>2000</v>
      </c>
      <c r="I7" s="42">
        <f>G7-H7</f>
        <v>-2000</v>
      </c>
      <c r="J7" s="44">
        <v>0</v>
      </c>
    </row>
    <row r="8" spans="1:11" ht="35.1" customHeight="1" x14ac:dyDescent="0.3">
      <c r="A8" s="37" t="s">
        <v>79</v>
      </c>
      <c r="B8" s="42">
        <v>50449754</v>
      </c>
      <c r="C8" s="42">
        <v>50450000</v>
      </c>
      <c r="D8" s="42">
        <f>B8-C8</f>
        <v>-246</v>
      </c>
      <c r="E8" s="207">
        <v>17.5</v>
      </c>
      <c r="F8" s="43" t="s">
        <v>81</v>
      </c>
      <c r="G8" s="42">
        <v>4400000</v>
      </c>
      <c r="H8" s="42">
        <v>4400000</v>
      </c>
      <c r="I8" s="42">
        <f t="shared" ref="I8:I11" si="0">G8-H8</f>
        <v>0</v>
      </c>
      <c r="J8" s="208">
        <v>1.9</v>
      </c>
    </row>
    <row r="9" spans="1:11" ht="35.1" customHeight="1" x14ac:dyDescent="0.3">
      <c r="A9" s="38" t="s">
        <v>34</v>
      </c>
      <c r="B9" s="42">
        <v>160000000</v>
      </c>
      <c r="C9" s="42">
        <v>160000000</v>
      </c>
      <c r="D9" s="42">
        <f t="shared" ref="D9:D15" si="1">B9-C9</f>
        <v>0</v>
      </c>
      <c r="E9" s="207">
        <v>55.6</v>
      </c>
      <c r="F9" s="43" t="s">
        <v>53</v>
      </c>
      <c r="G9" s="42">
        <v>0</v>
      </c>
      <c r="H9" s="42">
        <v>1000</v>
      </c>
      <c r="I9" s="42">
        <f t="shared" si="0"/>
        <v>-1000</v>
      </c>
      <c r="J9" s="44">
        <v>0</v>
      </c>
    </row>
    <row r="10" spans="1:11" ht="35.1" customHeight="1" x14ac:dyDescent="0.3">
      <c r="A10" s="37" t="s">
        <v>80</v>
      </c>
      <c r="B10" s="42">
        <v>3191100</v>
      </c>
      <c r="C10" s="42">
        <v>40000</v>
      </c>
      <c r="D10" s="42">
        <f t="shared" si="1"/>
        <v>3151100</v>
      </c>
      <c r="E10" s="207">
        <v>1.1000000000000001</v>
      </c>
      <c r="F10" s="43" t="s">
        <v>82</v>
      </c>
      <c r="G10" s="42">
        <v>33601130</v>
      </c>
      <c r="H10" s="42">
        <v>21653000</v>
      </c>
      <c r="I10" s="42">
        <f t="shared" si="0"/>
        <v>11948130</v>
      </c>
      <c r="J10" s="208">
        <v>14.7</v>
      </c>
    </row>
    <row r="11" spans="1:11" ht="35.1" customHeight="1" x14ac:dyDescent="0.3">
      <c r="A11" s="37"/>
      <c r="B11" s="42"/>
      <c r="C11" s="42"/>
      <c r="D11" s="42"/>
      <c r="E11" s="43"/>
      <c r="F11" s="45" t="s">
        <v>83</v>
      </c>
      <c r="G11" s="42">
        <v>190502820</v>
      </c>
      <c r="H11" s="42">
        <v>252185000</v>
      </c>
      <c r="I11" s="42">
        <f t="shared" si="0"/>
        <v>-61682180</v>
      </c>
      <c r="J11" s="208">
        <v>83.4</v>
      </c>
    </row>
    <row r="12" spans="1:11" ht="35.1" customHeight="1" x14ac:dyDescent="0.3">
      <c r="A12" s="37"/>
      <c r="B12" s="42"/>
      <c r="C12" s="42"/>
      <c r="D12" s="42"/>
      <c r="E12" s="43"/>
      <c r="F12" s="43"/>
      <c r="G12" s="42"/>
      <c r="H12" s="42"/>
      <c r="I12" s="42"/>
      <c r="J12" s="44"/>
    </row>
    <row r="13" spans="1:11" ht="35.1" customHeight="1" x14ac:dyDescent="0.3">
      <c r="A13" s="37"/>
      <c r="B13" s="42"/>
      <c r="C13" s="42"/>
      <c r="D13" s="42"/>
      <c r="E13" s="43"/>
      <c r="F13" s="43"/>
      <c r="G13" s="42"/>
      <c r="H13" s="42"/>
      <c r="I13" s="42"/>
      <c r="J13" s="44"/>
    </row>
    <row r="14" spans="1:11" ht="35.1" customHeight="1" x14ac:dyDescent="0.3">
      <c r="A14" s="38"/>
      <c r="B14" s="42"/>
      <c r="C14" s="42"/>
      <c r="D14" s="42"/>
      <c r="E14" s="43"/>
      <c r="F14" s="45"/>
      <c r="G14" s="42"/>
      <c r="H14" s="42"/>
      <c r="I14" s="42"/>
      <c r="J14" s="44"/>
    </row>
    <row r="15" spans="1:11" ht="35.1" customHeight="1" x14ac:dyDescent="0.3">
      <c r="A15" s="41" t="s">
        <v>17</v>
      </c>
      <c r="B15" s="46">
        <f>SUM(B7:B14)</f>
        <v>287777659</v>
      </c>
      <c r="C15" s="46">
        <f>SUM(C7:C14)</f>
        <v>278241000</v>
      </c>
      <c r="D15" s="46">
        <f t="shared" si="1"/>
        <v>9536659</v>
      </c>
      <c r="E15" s="47">
        <f>SUM(E7:E14)</f>
        <v>100</v>
      </c>
      <c r="F15" s="47" t="s">
        <v>18</v>
      </c>
      <c r="G15" s="46">
        <f>SUM(G7:G14)</f>
        <v>228503950</v>
      </c>
      <c r="H15" s="46">
        <f>SUM(H7:H14)</f>
        <v>278241000</v>
      </c>
      <c r="I15" s="46">
        <f t="shared" ref="I15" si="2">SUM(I7:I14)</f>
        <v>-49737050</v>
      </c>
      <c r="J15" s="47">
        <f>SUM(J7:J14)</f>
        <v>100</v>
      </c>
    </row>
    <row r="16" spans="1:11" x14ac:dyDescent="0.3">
      <c r="B16"/>
      <c r="C16"/>
      <c r="D16"/>
      <c r="E16"/>
      <c r="F16"/>
      <c r="G16" s="85">
        <f>B15-G15</f>
        <v>59273709</v>
      </c>
      <c r="H16"/>
      <c r="I16"/>
      <c r="J16"/>
      <c r="K16"/>
    </row>
    <row r="17" spans="2:11" x14ac:dyDescent="0.3">
      <c r="B17"/>
      <c r="C17"/>
      <c r="D17"/>
      <c r="E17"/>
      <c r="F17"/>
      <c r="G17" s="85"/>
      <c r="H17"/>
      <c r="I17"/>
      <c r="J17"/>
      <c r="K17"/>
    </row>
    <row r="18" spans="2:11" x14ac:dyDescent="0.3">
      <c r="B18"/>
      <c r="C18"/>
      <c r="D18"/>
      <c r="E18"/>
      <c r="F18"/>
      <c r="G18"/>
      <c r="H18"/>
      <c r="I18"/>
      <c r="J18"/>
      <c r="K18"/>
    </row>
    <row r="19" spans="2:11" x14ac:dyDescent="0.3">
      <c r="B19"/>
      <c r="C19"/>
      <c r="D19"/>
      <c r="E19"/>
      <c r="F19"/>
      <c r="G19"/>
      <c r="H19"/>
      <c r="I19"/>
      <c r="J19"/>
      <c r="K19"/>
    </row>
    <row r="20" spans="2:11" x14ac:dyDescent="0.3">
      <c r="B20"/>
      <c r="C20"/>
      <c r="D20"/>
      <c r="E20"/>
      <c r="F20"/>
      <c r="G20"/>
      <c r="H20"/>
      <c r="I20"/>
      <c r="J20"/>
      <c r="K20"/>
    </row>
    <row r="21" spans="2:11" x14ac:dyDescent="0.3">
      <c r="B21"/>
      <c r="C21"/>
      <c r="D21"/>
      <c r="E21"/>
      <c r="F21"/>
      <c r="G21"/>
      <c r="H21"/>
      <c r="I21"/>
      <c r="J21"/>
      <c r="K21"/>
    </row>
    <row r="22" spans="2:11" x14ac:dyDescent="0.3">
      <c r="B22"/>
      <c r="C22"/>
      <c r="D22"/>
      <c r="E22"/>
      <c r="F22"/>
      <c r="G22"/>
      <c r="H22"/>
      <c r="I22"/>
      <c r="J22"/>
      <c r="K22"/>
    </row>
    <row r="23" spans="2:11" x14ac:dyDescent="0.3">
      <c r="B23"/>
      <c r="C23"/>
      <c r="D23"/>
      <c r="E23"/>
      <c r="F23"/>
      <c r="G23"/>
      <c r="H23"/>
      <c r="I23"/>
      <c r="J23"/>
      <c r="K23"/>
    </row>
    <row r="24" spans="2:11" x14ac:dyDescent="0.3">
      <c r="B24"/>
      <c r="C24"/>
      <c r="D24"/>
      <c r="E24"/>
      <c r="F24"/>
      <c r="G24"/>
      <c r="H24"/>
      <c r="I24"/>
      <c r="J24"/>
      <c r="K24"/>
    </row>
    <row r="25" spans="2:11" x14ac:dyDescent="0.3">
      <c r="B25"/>
      <c r="C25"/>
      <c r="D25"/>
      <c r="E25"/>
      <c r="F25"/>
      <c r="G25"/>
      <c r="H25"/>
      <c r="I25"/>
      <c r="J25"/>
      <c r="K25"/>
    </row>
  </sheetData>
  <mergeCells count="4">
    <mergeCell ref="A2:J3"/>
    <mergeCell ref="H4:J4"/>
    <mergeCell ref="A5:E5"/>
    <mergeCell ref="F5:J5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&amp;C8-2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Normal="100" workbookViewId="0">
      <selection activeCell="E30" sqref="E30"/>
    </sheetView>
  </sheetViews>
  <sheetFormatPr defaultRowHeight="16.5" x14ac:dyDescent="0.3"/>
  <cols>
    <col min="1" max="1" width="13" style="16" bestFit="1" customWidth="1"/>
    <col min="2" max="2" width="14.625" style="16" bestFit="1" customWidth="1"/>
    <col min="3" max="3" width="15.125" style="16" bestFit="1" customWidth="1"/>
    <col min="4" max="4" width="14.25" style="16" bestFit="1" customWidth="1"/>
    <col min="5" max="5" width="11.75" style="16" bestFit="1" customWidth="1"/>
    <col min="6" max="6" width="14.25" style="16" bestFit="1" customWidth="1"/>
    <col min="7" max="7" width="14.5" style="16" bestFit="1" customWidth="1"/>
    <col min="8" max="8" width="14.25" style="16" bestFit="1" customWidth="1"/>
    <col min="9" max="9" width="7.125" style="16" bestFit="1" customWidth="1"/>
    <col min="10" max="10" width="10.625" style="16" customWidth="1"/>
  </cols>
  <sheetData>
    <row r="1" spans="1:10" x14ac:dyDescent="0.3">
      <c r="A1" s="315" t="s">
        <v>144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x14ac:dyDescent="0.3">
      <c r="A2" s="315"/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7.25" customHeight="1" thickBot="1" x14ac:dyDescent="0.35">
      <c r="A3" s="133" t="s">
        <v>134</v>
      </c>
      <c r="G3" s="127"/>
      <c r="H3" s="127"/>
      <c r="I3" s="127"/>
      <c r="J3" s="127" t="s">
        <v>106</v>
      </c>
    </row>
    <row r="4" spans="1:10" s="16" customFormat="1" ht="18" customHeight="1" thickTop="1" x14ac:dyDescent="0.3">
      <c r="A4" s="222" t="s">
        <v>3</v>
      </c>
      <c r="B4" s="223"/>
      <c r="C4" s="224"/>
      <c r="D4" s="228" t="s">
        <v>115</v>
      </c>
      <c r="E4" s="228" t="s">
        <v>116</v>
      </c>
      <c r="F4" s="228" t="s">
        <v>118</v>
      </c>
      <c r="G4" s="317" t="s">
        <v>120</v>
      </c>
      <c r="H4" s="319" t="s">
        <v>121</v>
      </c>
      <c r="I4" s="319" t="s">
        <v>122</v>
      </c>
      <c r="J4" s="322" t="s">
        <v>124</v>
      </c>
    </row>
    <row r="5" spans="1:10" s="16" customFormat="1" ht="12.6" customHeight="1" x14ac:dyDescent="0.3">
      <c r="A5" s="225"/>
      <c r="B5" s="226"/>
      <c r="C5" s="227"/>
      <c r="D5" s="229"/>
      <c r="E5" s="229"/>
      <c r="F5" s="229"/>
      <c r="G5" s="318"/>
      <c r="H5" s="320"/>
      <c r="I5" s="320"/>
      <c r="J5" s="323"/>
    </row>
    <row r="6" spans="1:10" s="16" customFormat="1" ht="24.95" customHeight="1" x14ac:dyDescent="0.3">
      <c r="A6" s="1" t="s">
        <v>5</v>
      </c>
      <c r="B6" s="109" t="s">
        <v>6</v>
      </c>
      <c r="C6" s="109" t="s">
        <v>7</v>
      </c>
      <c r="D6" s="316"/>
      <c r="E6" s="122" t="s">
        <v>117</v>
      </c>
      <c r="F6" s="316"/>
      <c r="G6" s="131" t="s">
        <v>119</v>
      </c>
      <c r="H6" s="321"/>
      <c r="I6" s="132" t="s">
        <v>123</v>
      </c>
      <c r="J6" s="324"/>
    </row>
    <row r="7" spans="1:10" s="16" customFormat="1" ht="21.95" customHeight="1" x14ac:dyDescent="0.3">
      <c r="A7" s="52" t="s">
        <v>112</v>
      </c>
      <c r="B7" s="116"/>
      <c r="C7" s="116"/>
      <c r="D7" s="154"/>
      <c r="E7" s="154"/>
      <c r="F7" s="154"/>
      <c r="G7" s="155"/>
      <c r="H7" s="156"/>
      <c r="I7" s="157"/>
      <c r="J7" s="158"/>
    </row>
    <row r="8" spans="1:10" s="16" customFormat="1" ht="21.95" customHeight="1" x14ac:dyDescent="0.3">
      <c r="A8" s="262"/>
      <c r="B8" s="121" t="s">
        <v>113</v>
      </c>
      <c r="C8" s="120"/>
      <c r="D8" s="159"/>
      <c r="E8" s="160"/>
      <c r="F8" s="161"/>
      <c r="G8" s="155"/>
      <c r="H8" s="156"/>
      <c r="I8" s="157"/>
      <c r="J8" s="162"/>
    </row>
    <row r="9" spans="1:10" s="16" customFormat="1" ht="21.95" customHeight="1" x14ac:dyDescent="0.3">
      <c r="A9" s="263"/>
      <c r="B9" s="119"/>
      <c r="C9" s="56" t="s">
        <v>114</v>
      </c>
      <c r="D9" s="161">
        <v>67751000</v>
      </c>
      <c r="E9" s="161">
        <f>F9-D9</f>
        <v>6385805</v>
      </c>
      <c r="F9" s="161">
        <v>74136805</v>
      </c>
      <c r="G9" s="155">
        <v>0</v>
      </c>
      <c r="H9" s="156">
        <v>74136805</v>
      </c>
      <c r="I9" s="157">
        <v>0</v>
      </c>
      <c r="J9" s="158">
        <v>0</v>
      </c>
    </row>
    <row r="10" spans="1:10" s="16" customFormat="1" ht="21.95" customHeight="1" x14ac:dyDescent="0.3">
      <c r="A10" s="62" t="s">
        <v>125</v>
      </c>
      <c r="B10" s="116"/>
      <c r="C10" s="116"/>
      <c r="D10" s="154"/>
      <c r="E10" s="154"/>
      <c r="F10" s="154"/>
      <c r="G10" s="163"/>
      <c r="H10" s="156"/>
      <c r="I10" s="157"/>
      <c r="J10" s="162"/>
    </row>
    <row r="11" spans="1:10" s="16" customFormat="1" ht="21.95" customHeight="1" x14ac:dyDescent="0.3">
      <c r="A11" s="262"/>
      <c r="B11" s="53" t="s">
        <v>126</v>
      </c>
      <c r="C11" s="115"/>
      <c r="D11" s="161"/>
      <c r="E11" s="161"/>
      <c r="F11" s="161"/>
      <c r="G11" s="155"/>
      <c r="H11" s="156"/>
      <c r="I11" s="157"/>
      <c r="J11" s="162"/>
    </row>
    <row r="12" spans="1:10" s="16" customFormat="1" ht="21.95" customHeight="1" x14ac:dyDescent="0.3">
      <c r="A12" s="263"/>
      <c r="B12" s="110"/>
      <c r="C12" s="53" t="s">
        <v>127</v>
      </c>
      <c r="D12" s="161">
        <v>50450000</v>
      </c>
      <c r="E12" s="169">
        <f>F12-D12</f>
        <v>-246</v>
      </c>
      <c r="F12" s="161">
        <v>50449754</v>
      </c>
      <c r="G12" s="164">
        <v>0</v>
      </c>
      <c r="H12" s="156">
        <v>50449754</v>
      </c>
      <c r="I12" s="157">
        <v>0</v>
      </c>
      <c r="J12" s="162">
        <v>0</v>
      </c>
    </row>
    <row r="13" spans="1:10" s="16" customFormat="1" ht="21.95" customHeight="1" x14ac:dyDescent="0.3">
      <c r="A13" s="62" t="s">
        <v>128</v>
      </c>
      <c r="B13" s="116"/>
      <c r="C13" s="116"/>
      <c r="D13" s="154"/>
      <c r="E13" s="154"/>
      <c r="F13" s="154"/>
      <c r="G13" s="163"/>
      <c r="H13" s="156"/>
      <c r="I13" s="157"/>
      <c r="J13" s="158"/>
    </row>
    <row r="14" spans="1:10" s="16" customFormat="1" ht="21.95" customHeight="1" x14ac:dyDescent="0.3">
      <c r="A14" s="236"/>
      <c r="B14" s="53" t="s">
        <v>129</v>
      </c>
      <c r="C14" s="115"/>
      <c r="D14" s="161"/>
      <c r="E14" s="161"/>
      <c r="F14" s="161"/>
      <c r="G14" s="155"/>
      <c r="H14" s="156"/>
      <c r="I14" s="157"/>
      <c r="J14" s="158"/>
    </row>
    <row r="15" spans="1:10" s="16" customFormat="1" ht="21.95" customHeight="1" x14ac:dyDescent="0.3">
      <c r="A15" s="237"/>
      <c r="B15" s="110"/>
      <c r="C15" s="53" t="s">
        <v>130</v>
      </c>
      <c r="D15" s="161">
        <v>160000000</v>
      </c>
      <c r="E15" s="161">
        <f>F15-D15</f>
        <v>0</v>
      </c>
      <c r="F15" s="161">
        <v>160000000</v>
      </c>
      <c r="G15" s="155">
        <v>0</v>
      </c>
      <c r="H15" s="161">
        <v>160000000</v>
      </c>
      <c r="I15" s="165">
        <v>0</v>
      </c>
      <c r="J15" s="166">
        <v>0</v>
      </c>
    </row>
    <row r="16" spans="1:10" s="16" customFormat="1" ht="21.95" customHeight="1" x14ac:dyDescent="0.3">
      <c r="A16" s="62" t="s">
        <v>131</v>
      </c>
      <c r="B16" s="116"/>
      <c r="C16" s="116"/>
      <c r="D16" s="154"/>
      <c r="E16" s="154"/>
      <c r="F16" s="154"/>
      <c r="G16" s="163"/>
      <c r="H16" s="156"/>
      <c r="I16" s="157"/>
      <c r="J16" s="158"/>
    </row>
    <row r="17" spans="1:10" s="16" customFormat="1" ht="21.95" customHeight="1" x14ac:dyDescent="0.3">
      <c r="A17" s="117"/>
      <c r="B17" s="103" t="s">
        <v>132</v>
      </c>
      <c r="C17" s="115"/>
      <c r="D17" s="161"/>
      <c r="E17" s="161"/>
      <c r="F17" s="161"/>
      <c r="G17" s="155"/>
      <c r="H17" s="156"/>
      <c r="I17" s="157"/>
      <c r="J17" s="158"/>
    </row>
    <row r="18" spans="1:10" s="16" customFormat="1" ht="21.95" customHeight="1" x14ac:dyDescent="0.3">
      <c r="A18" s="118"/>
      <c r="B18" s="123"/>
      <c r="C18" s="149" t="s">
        <v>132</v>
      </c>
      <c r="D18" s="161">
        <v>40000</v>
      </c>
      <c r="E18" s="169">
        <f>F18-D18</f>
        <v>-1870</v>
      </c>
      <c r="F18" s="161">
        <v>38130</v>
      </c>
      <c r="G18" s="155">
        <v>0</v>
      </c>
      <c r="H18" s="156">
        <v>38130</v>
      </c>
      <c r="I18" s="167">
        <v>0</v>
      </c>
      <c r="J18" s="158">
        <v>0</v>
      </c>
    </row>
    <row r="19" spans="1:10" s="16" customFormat="1" ht="21.95" customHeight="1" x14ac:dyDescent="0.3">
      <c r="A19" s="152"/>
      <c r="B19" s="124"/>
      <c r="C19" s="125" t="s">
        <v>133</v>
      </c>
      <c r="D19" s="160">
        <v>0</v>
      </c>
      <c r="E19" s="161">
        <f>F19-D19</f>
        <v>3152970</v>
      </c>
      <c r="F19" s="161">
        <v>3152970</v>
      </c>
      <c r="G19" s="164">
        <v>0</v>
      </c>
      <c r="H19" s="156">
        <v>3152970</v>
      </c>
      <c r="I19" s="168">
        <v>0</v>
      </c>
      <c r="J19" s="162">
        <v>0</v>
      </c>
    </row>
    <row r="20" spans="1:10" ht="21.95" customHeight="1" thickBot="1" x14ac:dyDescent="0.35">
      <c r="A20" s="282" t="s">
        <v>0</v>
      </c>
      <c r="B20" s="314"/>
      <c r="C20" s="284"/>
      <c r="D20" s="22">
        <f>SUM(D7:D19)</f>
        <v>278241000</v>
      </c>
      <c r="E20" s="22">
        <f>SUM(E7:E19)</f>
        <v>9536659</v>
      </c>
      <c r="F20" s="22">
        <f>SUM(F7:F19)</f>
        <v>287777659</v>
      </c>
      <c r="G20" s="199"/>
      <c r="H20" s="170">
        <f>SUM(H7:H19)</f>
        <v>287777659</v>
      </c>
      <c r="I20" s="153">
        <v>0</v>
      </c>
      <c r="J20" s="114">
        <v>0</v>
      </c>
    </row>
    <row r="21" spans="1:10" s="32" customFormat="1" ht="21.95" customHeight="1" thickTop="1" x14ac:dyDescent="0.3">
      <c r="A21" s="7"/>
      <c r="B21" s="7"/>
      <c r="C21" s="7"/>
      <c r="D21" s="28"/>
      <c r="E21" s="28"/>
      <c r="F21" s="28"/>
      <c r="G21" s="8"/>
      <c r="H21" s="9"/>
      <c r="I21" s="9"/>
      <c r="J21" s="9"/>
    </row>
  </sheetData>
  <mergeCells count="13">
    <mergeCell ref="A8:A9"/>
    <mergeCell ref="A11:A12"/>
    <mergeCell ref="A14:A15"/>
    <mergeCell ref="A20:C20"/>
    <mergeCell ref="A1:J2"/>
    <mergeCell ref="A4:C5"/>
    <mergeCell ref="D4:D6"/>
    <mergeCell ref="E4:E5"/>
    <mergeCell ref="F4:F6"/>
    <mergeCell ref="G4:G5"/>
    <mergeCell ref="H4:H6"/>
    <mergeCell ref="J4:J6"/>
    <mergeCell ref="I4:I5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 xml:space="preserve">&amp;C2-1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F30" sqref="F30"/>
    </sheetView>
  </sheetViews>
  <sheetFormatPr defaultRowHeight="16.5" x14ac:dyDescent="0.3"/>
  <cols>
    <col min="1" max="1" width="13" style="16" bestFit="1" customWidth="1"/>
    <col min="2" max="2" width="12.5" style="16" bestFit="1" customWidth="1"/>
    <col min="3" max="3" width="15.125" style="16" bestFit="1" customWidth="1"/>
    <col min="4" max="4" width="13.125" style="16" bestFit="1" customWidth="1"/>
    <col min="5" max="6" width="7.125" style="16" bestFit="1" customWidth="1"/>
    <col min="7" max="7" width="5.25" style="16" bestFit="1" customWidth="1"/>
    <col min="8" max="9" width="14.5" style="16" bestFit="1" customWidth="1"/>
    <col min="10" max="11" width="13.25" style="16" bestFit="1" customWidth="1"/>
  </cols>
  <sheetData>
    <row r="1" spans="1:11" s="32" customFormat="1" ht="21.95" customHeight="1" thickBot="1" x14ac:dyDescent="0.35">
      <c r="A1" s="134" t="s">
        <v>148</v>
      </c>
      <c r="B1" s="16"/>
      <c r="C1" s="16"/>
      <c r="D1" s="16"/>
      <c r="E1" s="16"/>
      <c r="F1" s="16"/>
      <c r="G1" s="325" t="s">
        <v>149</v>
      </c>
      <c r="H1" s="325"/>
      <c r="I1" s="325"/>
      <c r="J1" s="325"/>
      <c r="K1" s="325"/>
    </row>
    <row r="2" spans="1:11" s="32" customFormat="1" ht="18" customHeight="1" thickTop="1" x14ac:dyDescent="0.3">
      <c r="A2" s="222" t="s">
        <v>3</v>
      </c>
      <c r="B2" s="223"/>
      <c r="C2" s="224"/>
      <c r="D2" s="228" t="s">
        <v>150</v>
      </c>
      <c r="E2" s="326" t="s">
        <v>151</v>
      </c>
      <c r="F2" s="327"/>
      <c r="G2" s="328"/>
      <c r="H2" s="319" t="s">
        <v>152</v>
      </c>
      <c r="I2" s="329" t="s">
        <v>153</v>
      </c>
      <c r="J2" s="319" t="s">
        <v>154</v>
      </c>
      <c r="K2" s="322" t="s">
        <v>155</v>
      </c>
    </row>
    <row r="3" spans="1:11" s="32" customFormat="1" ht="18" customHeight="1" x14ac:dyDescent="0.3">
      <c r="A3" s="225"/>
      <c r="B3" s="226"/>
      <c r="C3" s="227"/>
      <c r="D3" s="229"/>
      <c r="E3" s="202" t="s">
        <v>156</v>
      </c>
      <c r="F3" s="202" t="s">
        <v>157</v>
      </c>
      <c r="G3" s="205" t="s">
        <v>158</v>
      </c>
      <c r="H3" s="320"/>
      <c r="I3" s="330"/>
      <c r="J3" s="320"/>
      <c r="K3" s="323"/>
    </row>
    <row r="4" spans="1:11" s="32" customFormat="1" ht="18" customHeight="1" x14ac:dyDescent="0.3">
      <c r="A4" s="1" t="s">
        <v>5</v>
      </c>
      <c r="B4" s="203" t="s">
        <v>6</v>
      </c>
      <c r="C4" s="203" t="s">
        <v>7</v>
      </c>
      <c r="D4" s="316"/>
      <c r="E4" s="204" t="s">
        <v>159</v>
      </c>
      <c r="F4" s="204" t="s">
        <v>160</v>
      </c>
      <c r="G4" s="131" t="s">
        <v>161</v>
      </c>
      <c r="H4" s="321"/>
      <c r="I4" s="331"/>
      <c r="J4" s="197" t="s">
        <v>159</v>
      </c>
      <c r="K4" s="324"/>
    </row>
    <row r="5" spans="1:11" ht="18" customHeight="1" x14ac:dyDescent="0.3">
      <c r="A5" s="62" t="s">
        <v>162</v>
      </c>
      <c r="B5" s="116"/>
      <c r="C5" s="116"/>
      <c r="D5" s="154"/>
      <c r="E5" s="154"/>
      <c r="F5" s="154"/>
      <c r="G5" s="155"/>
      <c r="H5" s="171"/>
      <c r="I5" s="171"/>
      <c r="J5" s="171"/>
      <c r="K5" s="158"/>
    </row>
    <row r="6" spans="1:11" ht="18" customHeight="1" x14ac:dyDescent="0.3">
      <c r="A6" s="128"/>
      <c r="B6" s="53" t="s">
        <v>162</v>
      </c>
      <c r="C6" s="115"/>
      <c r="D6" s="161"/>
      <c r="E6" s="161"/>
      <c r="F6" s="161"/>
      <c r="G6" s="155"/>
      <c r="H6" s="171"/>
      <c r="I6" s="171"/>
      <c r="J6" s="171"/>
      <c r="K6" s="162"/>
    </row>
    <row r="7" spans="1:11" ht="18" customHeight="1" x14ac:dyDescent="0.3">
      <c r="A7" s="129"/>
      <c r="B7" s="115"/>
      <c r="C7" s="53" t="s">
        <v>163</v>
      </c>
      <c r="D7" s="161">
        <v>1000</v>
      </c>
      <c r="E7" s="161"/>
      <c r="F7" s="161"/>
      <c r="G7" s="155"/>
      <c r="H7" s="171">
        <v>1000</v>
      </c>
      <c r="I7" s="171">
        <v>0</v>
      </c>
      <c r="J7" s="171">
        <v>1000</v>
      </c>
      <c r="K7" s="162">
        <f>J7</f>
        <v>1000</v>
      </c>
    </row>
    <row r="8" spans="1:11" ht="18" customHeight="1" x14ac:dyDescent="0.3">
      <c r="A8" s="129"/>
      <c r="B8" s="119"/>
      <c r="C8" s="53" t="s">
        <v>164</v>
      </c>
      <c r="D8" s="161">
        <v>1000</v>
      </c>
      <c r="E8" s="161"/>
      <c r="F8" s="161"/>
      <c r="G8" s="155"/>
      <c r="H8" s="171">
        <v>1000</v>
      </c>
      <c r="I8" s="171">
        <v>0</v>
      </c>
      <c r="J8" s="171">
        <v>1000</v>
      </c>
      <c r="K8" s="162">
        <f>J8</f>
        <v>1000</v>
      </c>
    </row>
    <row r="9" spans="1:11" s="16" customFormat="1" ht="18" customHeight="1" x14ac:dyDescent="0.3">
      <c r="A9" s="138" t="s">
        <v>165</v>
      </c>
      <c r="B9" s="130"/>
      <c r="C9" s="116"/>
      <c r="D9" s="154"/>
      <c r="E9" s="154"/>
      <c r="F9" s="172"/>
      <c r="G9" s="173"/>
      <c r="H9" s="174"/>
      <c r="I9" s="174"/>
      <c r="J9" s="174"/>
      <c r="K9" s="175"/>
    </row>
    <row r="10" spans="1:11" s="16" customFormat="1" ht="18" customHeight="1" x14ac:dyDescent="0.3">
      <c r="A10" s="129"/>
      <c r="B10" s="135" t="s">
        <v>166</v>
      </c>
      <c r="C10" s="126"/>
      <c r="D10" s="176"/>
      <c r="E10" s="176"/>
      <c r="F10" s="176"/>
      <c r="G10" s="177"/>
      <c r="H10" s="178"/>
      <c r="I10" s="178"/>
      <c r="J10" s="178"/>
      <c r="K10" s="179"/>
    </row>
    <row r="11" spans="1:11" s="16" customFormat="1" ht="18" customHeight="1" x14ac:dyDescent="0.3">
      <c r="A11" s="129"/>
      <c r="B11" s="112"/>
      <c r="C11" s="56" t="s">
        <v>147</v>
      </c>
      <c r="D11" s="180">
        <v>4400000</v>
      </c>
      <c r="E11" s="180"/>
      <c r="F11" s="161"/>
      <c r="G11" s="181"/>
      <c r="H11" s="182">
        <v>4400000</v>
      </c>
      <c r="I11" s="183">
        <v>4400000</v>
      </c>
      <c r="J11" s="183">
        <v>0</v>
      </c>
      <c r="K11" s="184">
        <f>J11</f>
        <v>0</v>
      </c>
    </row>
    <row r="12" spans="1:11" s="16" customFormat="1" ht="18" customHeight="1" x14ac:dyDescent="0.3">
      <c r="A12" s="136" t="s">
        <v>167</v>
      </c>
      <c r="B12" s="137"/>
      <c r="C12" s="137"/>
      <c r="D12" s="172"/>
      <c r="E12" s="172"/>
      <c r="F12" s="172"/>
      <c r="G12" s="185"/>
      <c r="H12" s="167"/>
      <c r="I12" s="167"/>
      <c r="J12" s="167"/>
      <c r="K12" s="186"/>
    </row>
    <row r="13" spans="1:11" s="16" customFormat="1" ht="18" customHeight="1" x14ac:dyDescent="0.3">
      <c r="A13" s="118"/>
      <c r="B13" s="150" t="s">
        <v>168</v>
      </c>
      <c r="C13" s="151"/>
      <c r="D13" s="180"/>
      <c r="E13" s="180"/>
      <c r="F13" s="180"/>
      <c r="G13" s="187"/>
      <c r="H13" s="188"/>
      <c r="I13" s="188"/>
      <c r="J13" s="188"/>
      <c r="K13" s="189"/>
    </row>
    <row r="14" spans="1:11" s="16" customFormat="1" ht="18" customHeight="1" x14ac:dyDescent="0.3">
      <c r="A14" s="118"/>
      <c r="B14" s="119"/>
      <c r="C14" s="65" t="s">
        <v>169</v>
      </c>
      <c r="D14" s="180">
        <v>1000</v>
      </c>
      <c r="E14" s="180"/>
      <c r="F14" s="180"/>
      <c r="G14" s="190"/>
      <c r="H14" s="191">
        <v>1000</v>
      </c>
      <c r="I14" s="191">
        <v>0</v>
      </c>
      <c r="J14" s="191">
        <v>1000</v>
      </c>
      <c r="K14" s="184">
        <f>J14</f>
        <v>1000</v>
      </c>
    </row>
    <row r="15" spans="1:11" s="16" customFormat="1" ht="18" customHeight="1" x14ac:dyDescent="0.3">
      <c r="A15" s="62" t="s">
        <v>170</v>
      </c>
      <c r="B15" s="116"/>
      <c r="C15" s="116"/>
      <c r="D15" s="154"/>
      <c r="E15" s="154"/>
      <c r="F15" s="192"/>
      <c r="G15" s="155"/>
      <c r="H15" s="171"/>
      <c r="I15" s="171"/>
      <c r="J15" s="171"/>
      <c r="K15" s="162"/>
    </row>
    <row r="16" spans="1:11" s="16" customFormat="1" ht="18" customHeight="1" x14ac:dyDescent="0.3">
      <c r="A16" s="128"/>
      <c r="B16" s="53" t="s">
        <v>171</v>
      </c>
      <c r="C16" s="115"/>
      <c r="D16" s="161"/>
      <c r="E16" s="161"/>
      <c r="F16" s="161"/>
      <c r="G16" s="155"/>
      <c r="H16" s="171"/>
      <c r="I16" s="171"/>
      <c r="J16" s="171"/>
      <c r="K16" s="162"/>
    </row>
    <row r="17" spans="1:11" s="16" customFormat="1" ht="18" customHeight="1" x14ac:dyDescent="0.3">
      <c r="A17" s="129"/>
      <c r="B17" s="111"/>
      <c r="C17" s="149" t="s">
        <v>172</v>
      </c>
      <c r="D17" s="161">
        <v>18500000</v>
      </c>
      <c r="E17" s="161"/>
      <c r="F17" s="161"/>
      <c r="G17" s="164"/>
      <c r="H17" s="171">
        <v>18500000</v>
      </c>
      <c r="I17" s="171">
        <v>18500000</v>
      </c>
      <c r="J17" s="171">
        <v>0</v>
      </c>
      <c r="K17" s="162">
        <f>J17</f>
        <v>0</v>
      </c>
    </row>
    <row r="18" spans="1:11" s="16" customFormat="1" ht="18" customHeight="1" x14ac:dyDescent="0.3">
      <c r="A18" s="129"/>
      <c r="B18" s="112"/>
      <c r="C18" s="56" t="s">
        <v>173</v>
      </c>
      <c r="D18" s="161">
        <v>3153000</v>
      </c>
      <c r="E18" s="161"/>
      <c r="F18" s="161"/>
      <c r="G18" s="155"/>
      <c r="H18" s="171">
        <v>3153000</v>
      </c>
      <c r="I18" s="193">
        <v>15101130</v>
      </c>
      <c r="J18" s="193">
        <f>H18-I18</f>
        <v>-11948130</v>
      </c>
      <c r="K18" s="162">
        <f>J18</f>
        <v>-11948130</v>
      </c>
    </row>
    <row r="19" spans="1:11" s="16" customFormat="1" ht="18" customHeight="1" x14ac:dyDescent="0.3">
      <c r="A19" s="62" t="s">
        <v>174</v>
      </c>
      <c r="B19" s="116"/>
      <c r="C19" s="116"/>
      <c r="D19" s="154"/>
      <c r="E19" s="154"/>
      <c r="F19" s="154"/>
      <c r="G19" s="155"/>
      <c r="H19" s="171"/>
      <c r="I19" s="171"/>
      <c r="J19" s="171"/>
      <c r="K19" s="162"/>
    </row>
    <row r="20" spans="1:11" s="16" customFormat="1" ht="18" customHeight="1" x14ac:dyDescent="0.3">
      <c r="A20" s="117"/>
      <c r="B20" s="53" t="s">
        <v>175</v>
      </c>
      <c r="C20" s="115"/>
      <c r="D20" s="161"/>
      <c r="E20" s="161"/>
      <c r="F20" s="161"/>
      <c r="G20" s="155"/>
      <c r="H20" s="171"/>
      <c r="I20" s="171"/>
      <c r="J20" s="171"/>
      <c r="K20" s="162"/>
    </row>
    <row r="21" spans="1:11" s="16" customFormat="1" ht="18" customHeight="1" x14ac:dyDescent="0.3">
      <c r="A21" s="118"/>
      <c r="B21" s="115"/>
      <c r="C21" s="149" t="s">
        <v>176</v>
      </c>
      <c r="D21" s="161">
        <v>231682000</v>
      </c>
      <c r="E21" s="161"/>
      <c r="F21" s="161"/>
      <c r="G21" s="185"/>
      <c r="H21" s="167">
        <v>231682000</v>
      </c>
      <c r="I21" s="167">
        <v>170000000</v>
      </c>
      <c r="J21" s="167">
        <f>H21-I21</f>
        <v>61682000</v>
      </c>
      <c r="K21" s="186">
        <f>J21</f>
        <v>61682000</v>
      </c>
    </row>
    <row r="22" spans="1:11" s="16" customFormat="1" ht="18" customHeight="1" x14ac:dyDescent="0.3">
      <c r="A22" s="118"/>
      <c r="B22" s="119"/>
      <c r="C22" s="65" t="s">
        <v>177</v>
      </c>
      <c r="D22" s="161">
        <v>20503000</v>
      </c>
      <c r="E22" s="161"/>
      <c r="F22" s="161"/>
      <c r="G22" s="194"/>
      <c r="H22" s="191">
        <v>20503000</v>
      </c>
      <c r="I22" s="191">
        <v>20502820</v>
      </c>
      <c r="J22" s="191">
        <f>H22-I22</f>
        <v>180</v>
      </c>
      <c r="K22" s="184">
        <f>J22</f>
        <v>180</v>
      </c>
    </row>
    <row r="23" spans="1:11" s="16" customFormat="1" ht="18" customHeight="1" thickBot="1" x14ac:dyDescent="0.35">
      <c r="A23" s="311" t="s">
        <v>2</v>
      </c>
      <c r="B23" s="283"/>
      <c r="C23" s="312"/>
      <c r="D23" s="22">
        <f>SUM(D5:D22)</f>
        <v>278241000</v>
      </c>
      <c r="E23" s="22"/>
      <c r="F23" s="22"/>
      <c r="G23" s="195"/>
      <c r="H23" s="196">
        <f>SUM(H5:H22)</f>
        <v>278241000</v>
      </c>
      <c r="I23" s="196">
        <f>SUM(I5:I22)</f>
        <v>228503950</v>
      </c>
      <c r="J23" s="196">
        <f>SUM(J5:J22)</f>
        <v>49737050</v>
      </c>
      <c r="K23" s="198">
        <f>J23</f>
        <v>49737050</v>
      </c>
    </row>
    <row r="24" spans="1:11" ht="17.25" thickTop="1" x14ac:dyDescent="0.3"/>
    <row r="25" spans="1:11" x14ac:dyDescent="0.3">
      <c r="I25" s="206"/>
    </row>
    <row r="57" s="16" customFormat="1" x14ac:dyDescent="0.3"/>
  </sheetData>
  <mergeCells count="9">
    <mergeCell ref="A23:C23"/>
    <mergeCell ref="G1:K1"/>
    <mergeCell ref="A2:C3"/>
    <mergeCell ref="D2:D4"/>
    <mergeCell ref="E2:G2"/>
    <mergeCell ref="H2:H4"/>
    <mergeCell ref="I2:I4"/>
    <mergeCell ref="J2:J3"/>
    <mergeCell ref="K2:K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&amp;C2-2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2</vt:i4>
      </vt:variant>
    </vt:vector>
  </HeadingPairs>
  <TitlesOfParts>
    <vt:vector size="7" baseType="lpstr">
      <vt:lpstr>표지</vt:lpstr>
      <vt:lpstr>내역서 제출본</vt:lpstr>
      <vt:lpstr>총괄표 제출본</vt:lpstr>
      <vt:lpstr>세입결산조서 제출본</vt:lpstr>
      <vt:lpstr>세출결산조서 제출본</vt:lpstr>
      <vt:lpstr>'세입결산조서 제출본'!Print_Area</vt:lpstr>
      <vt:lpstr>'내역서 제출본'!Print_Titles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이정철</cp:lastModifiedBy>
  <cp:lastPrinted>2020-04-13T04:39:36Z</cp:lastPrinted>
  <dcterms:created xsi:type="dcterms:W3CDTF">2020-02-03T10:23:48Z</dcterms:created>
  <dcterms:modified xsi:type="dcterms:W3CDTF">2020-04-13T04:40:33Z</dcterms:modified>
</cp:coreProperties>
</file>