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정철\Desktop\법인\총무과\법률\예결산\2020회계연도\"/>
    </mc:Choice>
  </mc:AlternateContent>
  <bookViews>
    <workbookView xWindow="0" yWindow="0" windowWidth="28800" windowHeight="12390" activeTab="2"/>
  </bookViews>
  <sheets>
    <sheet name="2020년 표지" sheetId="13" r:id="rId1"/>
    <sheet name="20년 예산서 총괄표" sheetId="19" r:id="rId2"/>
    <sheet name="2020예산서" sheetId="18" r:id="rId3"/>
  </sheets>
  <definedNames>
    <definedName name="_xlnm.Print_Titles" localSheetId="2">'2020예산서'!$49:$51</definedName>
  </definedNames>
  <calcPr calcId="152511"/>
</workbook>
</file>

<file path=xl/calcChain.xml><?xml version="1.0" encoding="utf-8"?>
<calcChain xmlns="http://schemas.openxmlformats.org/spreadsheetml/2006/main">
  <c r="D10" i="19" l="1"/>
  <c r="H15" i="19"/>
  <c r="G15" i="19"/>
  <c r="C15" i="19"/>
  <c r="B15" i="19"/>
  <c r="I13" i="19"/>
  <c r="I12" i="19"/>
  <c r="J12" i="19" s="1"/>
  <c r="I11" i="19"/>
  <c r="J11" i="19" s="1"/>
  <c r="D11" i="19"/>
  <c r="E11" i="19" s="1"/>
  <c r="I10" i="19"/>
  <c r="J10" i="19" s="1"/>
  <c r="I9" i="19"/>
  <c r="J9" i="19" s="1"/>
  <c r="D9" i="19"/>
  <c r="E9" i="19" s="1"/>
  <c r="I8" i="19"/>
  <c r="J8" i="19" s="1"/>
  <c r="D8" i="19"/>
  <c r="E8" i="19" s="1"/>
  <c r="I7" i="19"/>
  <c r="J7" i="19" s="1"/>
  <c r="D7" i="19"/>
  <c r="E7" i="19" s="1"/>
  <c r="D179" i="18"/>
  <c r="D15" i="19" l="1"/>
  <c r="E15" i="19" s="1"/>
  <c r="I15" i="19"/>
  <c r="J15" i="19" s="1"/>
  <c r="E123" i="18"/>
  <c r="H154" i="18"/>
  <c r="H131" i="18"/>
  <c r="H107" i="18"/>
  <c r="F102" i="18"/>
  <c r="E98" i="18"/>
  <c r="D98" i="18"/>
  <c r="E72" i="18"/>
  <c r="E70" i="18" s="1"/>
  <c r="F181" i="18"/>
  <c r="F179" i="18" s="1"/>
  <c r="F177" i="18" s="1"/>
  <c r="E177" i="18"/>
  <c r="D177" i="18"/>
  <c r="F175" i="18"/>
  <c r="F173" i="18"/>
  <c r="E171" i="18"/>
  <c r="E169" i="18" s="1"/>
  <c r="D171" i="18"/>
  <c r="D169" i="18" s="1"/>
  <c r="F167" i="18"/>
  <c r="F165" i="18"/>
  <c r="E163" i="18"/>
  <c r="E161" i="18" s="1"/>
  <c r="D163" i="18"/>
  <c r="D161" i="18" s="1"/>
  <c r="H160" i="18"/>
  <c r="F155" i="18"/>
  <c r="F150" i="18"/>
  <c r="E148" i="18"/>
  <c r="E146" i="18" s="1"/>
  <c r="D148" i="18"/>
  <c r="D146" i="18" s="1"/>
  <c r="F144" i="18"/>
  <c r="F142" i="18"/>
  <c r="E140" i="18"/>
  <c r="D140" i="18"/>
  <c r="F138" i="18"/>
  <c r="F136" i="18"/>
  <c r="E134" i="18"/>
  <c r="E132" i="18" s="1"/>
  <c r="D134" i="18"/>
  <c r="D132" i="18" s="1"/>
  <c r="F129" i="18"/>
  <c r="F127" i="18"/>
  <c r="F125" i="18"/>
  <c r="D123" i="18"/>
  <c r="F121" i="18"/>
  <c r="F119" i="18" s="1"/>
  <c r="E119" i="18"/>
  <c r="D119" i="18"/>
  <c r="F115" i="18"/>
  <c r="F113" i="18"/>
  <c r="F111" i="18" s="1"/>
  <c r="F109" i="18" s="1"/>
  <c r="E111" i="18"/>
  <c r="E109" i="18" s="1"/>
  <c r="D111" i="18"/>
  <c r="D109" i="18"/>
  <c r="F100" i="18"/>
  <c r="F96" i="18"/>
  <c r="F94" i="18" s="1"/>
  <c r="E94" i="18"/>
  <c r="D94" i="18"/>
  <c r="F90" i="18"/>
  <c r="F88" i="18"/>
  <c r="E86" i="18"/>
  <c r="E84" i="18" s="1"/>
  <c r="D86" i="18"/>
  <c r="D84" i="18" s="1"/>
  <c r="F82" i="18"/>
  <c r="F80" i="18"/>
  <c r="E78" i="18"/>
  <c r="E76" i="18" s="1"/>
  <c r="D78" i="18"/>
  <c r="D76" i="18" s="1"/>
  <c r="F74" i="18"/>
  <c r="F72" i="18" s="1"/>
  <c r="F70" i="18" s="1"/>
  <c r="D72" i="18"/>
  <c r="D70" i="18" s="1"/>
  <c r="F68" i="18"/>
  <c r="F66" i="18"/>
  <c r="F64" i="18"/>
  <c r="E62" i="18"/>
  <c r="E52" i="18" s="1"/>
  <c r="D62" i="18"/>
  <c r="F60" i="18"/>
  <c r="F58" i="18"/>
  <c r="F56" i="18"/>
  <c r="D54" i="18"/>
  <c r="D52" i="18" s="1"/>
  <c r="F78" i="18" l="1"/>
  <c r="F76" i="18" s="1"/>
  <c r="F86" i="18"/>
  <c r="F84" i="18" s="1"/>
  <c r="E117" i="18"/>
  <c r="E183" i="18" s="1"/>
  <c r="F140" i="18"/>
  <c r="F163" i="18"/>
  <c r="F161" i="18" s="1"/>
  <c r="F171" i="18"/>
  <c r="F169" i="18" s="1"/>
  <c r="E92" i="18"/>
  <c r="E108" i="18" s="1"/>
  <c r="D117" i="18"/>
  <c r="D183" i="18" s="1"/>
  <c r="F98" i="18"/>
  <c r="F92" i="18" s="1"/>
  <c r="F123" i="18"/>
  <c r="F117" i="18" s="1"/>
  <c r="D92" i="18"/>
  <c r="D108" i="18" s="1"/>
  <c r="F148" i="18"/>
  <c r="F146" i="18" s="1"/>
  <c r="F134" i="18"/>
  <c r="F62" i="18"/>
  <c r="F54" i="18"/>
  <c r="F132" i="18" l="1"/>
  <c r="F183" i="18"/>
  <c r="F52" i="18"/>
  <c r="F108" i="18" s="1"/>
</calcChain>
</file>

<file path=xl/sharedStrings.xml><?xml version="1.0" encoding="utf-8"?>
<sst xmlns="http://schemas.openxmlformats.org/spreadsheetml/2006/main" count="228" uniqueCount="159">
  <si>
    <t>자금수입총계</t>
  </si>
  <si>
    <t>전 출 금</t>
  </si>
  <si>
    <t>자금지출총계</t>
  </si>
  <si>
    <t>과 목</t>
  </si>
  <si>
    <t>예산액</t>
    <phoneticPr fontId="2" type="noConversion"/>
  </si>
  <si>
    <t>증 감</t>
  </si>
  <si>
    <t>산 출 근 거</t>
  </si>
  <si>
    <t>관</t>
  </si>
  <si>
    <t>항</t>
  </si>
  <si>
    <t>목</t>
  </si>
  <si>
    <t>(A)</t>
  </si>
  <si>
    <t>(B)</t>
  </si>
  <si>
    <t>(A-B)</t>
  </si>
  <si>
    <t>원</t>
    <phoneticPr fontId="2" type="noConversion"/>
  </si>
  <si>
    <t>계</t>
    <phoneticPr fontId="2" type="noConversion"/>
  </si>
  <si>
    <t>1. 세입</t>
    <phoneticPr fontId="2" type="noConversion"/>
  </si>
  <si>
    <t>2. 세출</t>
    <phoneticPr fontId="2" type="noConversion"/>
  </si>
  <si>
    <t>3. 세입 · 세출  차인잔액  없음</t>
    <phoneticPr fontId="2" type="noConversion"/>
  </si>
  <si>
    <t>예     산     총     칙</t>
    <phoneticPr fontId="2" type="noConversion"/>
  </si>
  <si>
    <t>세입 · 세출 자금예산서 총괄표</t>
    <phoneticPr fontId="2" type="noConversion"/>
  </si>
  <si>
    <t>단위 : 천원</t>
    <phoneticPr fontId="2" type="noConversion"/>
  </si>
  <si>
    <t>관별</t>
    <phoneticPr fontId="2" type="noConversion"/>
  </si>
  <si>
    <t>세     입     현     황</t>
    <phoneticPr fontId="2" type="noConversion"/>
  </si>
  <si>
    <t>세     출     현     황</t>
    <phoneticPr fontId="2" type="noConversion"/>
  </si>
  <si>
    <t>세   입   계</t>
    <phoneticPr fontId="2" type="noConversion"/>
  </si>
  <si>
    <t>세   출   계</t>
    <phoneticPr fontId="2" type="noConversion"/>
  </si>
  <si>
    <t>증감
(A-B)</t>
    <phoneticPr fontId="2" type="noConversion"/>
  </si>
  <si>
    <t>비율
(%)</t>
    <phoneticPr fontId="2" type="noConversion"/>
  </si>
  <si>
    <t>2020회계년도</t>
    <phoneticPr fontId="2" type="noConversion"/>
  </si>
  <si>
    <t>법인회계 자금예산서</t>
    <phoneticPr fontId="2" type="noConversion"/>
  </si>
  <si>
    <t xml:space="preserve">  제 2 조 : 세입 · 세출의 상세한 내용은 세입 세출예산 명세표와 같다.</t>
    <phoneticPr fontId="2" type="noConversion"/>
  </si>
  <si>
    <t>예산액
(A)</t>
    <phoneticPr fontId="2" type="noConversion"/>
  </si>
  <si>
    <t>학교법인 송원학원</t>
    <phoneticPr fontId="2" type="noConversion"/>
  </si>
  <si>
    <t>재산수입</t>
    <phoneticPr fontId="2" type="noConversion"/>
  </si>
  <si>
    <t>토지임대수입</t>
    <phoneticPr fontId="2" type="noConversion"/>
  </si>
  <si>
    <t>01</t>
    <phoneticPr fontId="2" type="noConversion"/>
  </si>
  <si>
    <t>기본재산수입</t>
    <phoneticPr fontId="2" type="noConversion"/>
  </si>
  <si>
    <t>02</t>
    <phoneticPr fontId="2" type="noConversion"/>
  </si>
  <si>
    <t>재산매각대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</si>
  <si>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</si>
  <si>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</si>
  <si>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</si>
  <si>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예금이자수입</t>
    <phoneticPr fontId="2" type="noConversion"/>
  </si>
  <si>
    <t>기타수입</t>
    <phoneticPr fontId="2" type="noConversion"/>
  </si>
  <si>
    <t>01</t>
    <phoneticPr fontId="2" type="noConversion"/>
  </si>
  <si>
    <t>03</t>
    <phoneticPr fontId="2" type="noConversion"/>
  </si>
  <si>
    <t>기타자산매각대</t>
    <phoneticPr fontId="2" type="noConversion"/>
  </si>
  <si>
    <t>토지매각대</t>
    <phoneticPr fontId="2" type="noConversion"/>
  </si>
  <si>
    <t>건물매각대</t>
    <phoneticPr fontId="2" type="noConversion"/>
  </si>
  <si>
    <t>02</t>
    <phoneticPr fontId="2" type="noConversion"/>
  </si>
  <si>
    <t>이월금</t>
    <phoneticPr fontId="2" type="noConversion"/>
  </si>
  <si>
    <t>전년도이월금</t>
    <phoneticPr fontId="2" type="noConversion"/>
  </si>
  <si>
    <t>전년도잉여금</t>
    <phoneticPr fontId="2" type="noConversion"/>
  </si>
  <si>
    <t>03</t>
    <phoneticPr fontId="2" type="noConversion"/>
  </si>
  <si>
    <t>기부원조금</t>
    <phoneticPr fontId="2" type="noConversion"/>
  </si>
  <si>
    <t>01</t>
    <phoneticPr fontId="2" type="noConversion"/>
  </si>
  <si>
    <t>기부금</t>
    <phoneticPr fontId="2" type="noConversion"/>
  </si>
  <si>
    <t>기부원조금</t>
    <phoneticPr fontId="2" type="noConversion"/>
  </si>
  <si>
    <t>02</t>
    <phoneticPr fontId="2" type="noConversion"/>
  </si>
  <si>
    <t>보조금</t>
    <phoneticPr fontId="2" type="noConversion"/>
  </si>
  <si>
    <t>차입금</t>
    <phoneticPr fontId="2" type="noConversion"/>
  </si>
  <si>
    <t>차입금</t>
    <phoneticPr fontId="2" type="noConversion"/>
  </si>
  <si>
    <t>은행차입</t>
    <phoneticPr fontId="2" type="noConversion"/>
  </si>
  <si>
    <t>02</t>
    <phoneticPr fontId="2" type="noConversion"/>
  </si>
  <si>
    <t>개인차입</t>
    <phoneticPr fontId="2" type="noConversion"/>
  </si>
  <si>
    <t>04</t>
    <phoneticPr fontId="2" type="noConversion"/>
  </si>
  <si>
    <t>04</t>
    <phoneticPr fontId="2" type="noConversion"/>
  </si>
  <si>
    <t>05</t>
    <phoneticPr fontId="2" type="noConversion"/>
  </si>
  <si>
    <t>잡수입</t>
    <phoneticPr fontId="2" type="noConversion"/>
  </si>
  <si>
    <t>예금이자</t>
    <phoneticPr fontId="2" type="noConversion"/>
  </si>
  <si>
    <t>예금이자</t>
    <phoneticPr fontId="2" type="noConversion"/>
  </si>
  <si>
    <t>잡수입</t>
    <phoneticPr fontId="2" type="noConversion"/>
  </si>
  <si>
    <t>01</t>
    <phoneticPr fontId="2" type="noConversion"/>
  </si>
  <si>
    <t>01</t>
    <phoneticPr fontId="2" type="noConversion"/>
  </si>
  <si>
    <t>이사회비</t>
    <phoneticPr fontId="2" type="noConversion"/>
  </si>
  <si>
    <t>임원수당</t>
    <phoneticPr fontId="2" type="noConversion"/>
  </si>
  <si>
    <t>회의비</t>
    <phoneticPr fontId="2" type="noConversion"/>
  </si>
  <si>
    <t>사무비</t>
    <phoneticPr fontId="2" type="noConversion"/>
  </si>
  <si>
    <t>인건비</t>
    <phoneticPr fontId="2" type="noConversion"/>
  </si>
  <si>
    <t>여비</t>
    <phoneticPr fontId="2" type="noConversion"/>
  </si>
  <si>
    <t>수용비</t>
    <phoneticPr fontId="2" type="noConversion"/>
  </si>
  <si>
    <t>공공요금</t>
    <phoneticPr fontId="2" type="noConversion"/>
  </si>
  <si>
    <t>비품·기계류비</t>
    <phoneticPr fontId="2" type="noConversion"/>
  </si>
  <si>
    <t>수용비및수수료</t>
  </si>
  <si>
    <t>재산조성비</t>
    <phoneticPr fontId="2" type="noConversion"/>
  </si>
  <si>
    <t>시설비</t>
    <phoneticPr fontId="2" type="noConversion"/>
  </si>
  <si>
    <t>재산매입비</t>
    <phoneticPr fontId="2" type="noConversion"/>
  </si>
  <si>
    <t>재산관리비</t>
    <phoneticPr fontId="2" type="noConversion"/>
  </si>
  <si>
    <t>재산유지비</t>
    <phoneticPr fontId="2" type="noConversion"/>
  </si>
  <si>
    <t>시설비</t>
    <phoneticPr fontId="2" type="noConversion"/>
  </si>
  <si>
    <t>공과보험료</t>
    <phoneticPr fontId="2" type="noConversion"/>
  </si>
  <si>
    <t>학교전출금</t>
    <phoneticPr fontId="2" type="noConversion"/>
  </si>
  <si>
    <t>원</t>
    <phoneticPr fontId="2" type="noConversion"/>
  </si>
  <si>
    <t>05</t>
    <phoneticPr fontId="2" type="noConversion"/>
  </si>
  <si>
    <t>상환금</t>
    <phoneticPr fontId="2" type="noConversion"/>
  </si>
  <si>
    <t>부채상환금</t>
    <phoneticPr fontId="2" type="noConversion"/>
  </si>
  <si>
    <t>원금상환금</t>
    <phoneticPr fontId="2" type="noConversion"/>
  </si>
  <si>
    <t>이자지출금</t>
    <phoneticPr fontId="2" type="noConversion"/>
  </si>
  <si>
    <t>06</t>
    <phoneticPr fontId="2" type="noConversion"/>
  </si>
  <si>
    <t>잡지출</t>
    <phoneticPr fontId="2" type="noConversion"/>
  </si>
  <si>
    <t>제지출</t>
    <phoneticPr fontId="2" type="noConversion"/>
  </si>
  <si>
    <t>소송비</t>
    <phoneticPr fontId="2" type="noConversion"/>
  </si>
  <si>
    <t>기타제지출</t>
    <phoneticPr fontId="2" type="noConversion"/>
  </si>
  <si>
    <t>07</t>
    <phoneticPr fontId="2" type="noConversion"/>
  </si>
  <si>
    <t>예비비</t>
    <phoneticPr fontId="2" type="noConversion"/>
  </si>
  <si>
    <t>예비비</t>
    <phoneticPr fontId="2" type="noConversion"/>
  </si>
  <si>
    <t>잉여금</t>
    <phoneticPr fontId="2" type="noConversion"/>
  </si>
  <si>
    <t>법인세환급금</t>
    <phoneticPr fontId="2" type="noConversion"/>
  </si>
  <si>
    <t>(학교분)</t>
    <phoneticPr fontId="2" type="noConversion"/>
  </si>
  <si>
    <t xml:space="preserve">∘송원여고 </t>
    <phoneticPr fontId="2" type="noConversion"/>
  </si>
  <si>
    <t>∘송원고</t>
    <phoneticPr fontId="2" type="noConversion"/>
  </si>
  <si>
    <t>∘송원중</t>
    <phoneticPr fontId="2" type="noConversion"/>
  </si>
  <si>
    <t>∘송원초</t>
    <phoneticPr fontId="2" type="noConversion"/>
  </si>
  <si>
    <t xml:space="preserve">∘송원여상고 </t>
    <phoneticPr fontId="2" type="noConversion"/>
  </si>
  <si>
    <t>재산수입</t>
    <phoneticPr fontId="2" type="noConversion"/>
  </si>
  <si>
    <t>이 월 금</t>
    <phoneticPr fontId="2" type="noConversion"/>
  </si>
  <si>
    <t>기부원조금</t>
    <phoneticPr fontId="2" type="noConversion"/>
  </si>
  <si>
    <t>차 입 금</t>
    <phoneticPr fontId="2" type="noConversion"/>
  </si>
  <si>
    <t>잡 수 입</t>
    <phoneticPr fontId="2" type="noConversion"/>
  </si>
  <si>
    <t>이사회비</t>
    <phoneticPr fontId="2" type="noConversion"/>
  </si>
  <si>
    <t>사 무 비</t>
    <phoneticPr fontId="2" type="noConversion"/>
  </si>
  <si>
    <t>재산조성비</t>
    <phoneticPr fontId="2" type="noConversion"/>
  </si>
  <si>
    <t>전 출 금</t>
    <phoneticPr fontId="2" type="noConversion"/>
  </si>
  <si>
    <t>상 환 금</t>
    <phoneticPr fontId="2" type="noConversion"/>
  </si>
  <si>
    <t>잡 지 출</t>
    <phoneticPr fontId="2" type="noConversion"/>
  </si>
  <si>
    <t>예 비 비</t>
    <phoneticPr fontId="2" type="noConversion"/>
  </si>
  <si>
    <t>법인회계 자금예산서(본예산)</t>
    <phoneticPr fontId="2" type="noConversion"/>
  </si>
  <si>
    <t>2020회계년도</t>
    <phoneticPr fontId="2" type="noConversion"/>
  </si>
  <si>
    <t>전연도예산액</t>
    <phoneticPr fontId="2" type="noConversion"/>
  </si>
  <si>
    <t xml:space="preserve">   4,000,000,000×1.5%=60,000,000원</t>
    <phoneticPr fontId="2" type="noConversion"/>
  </si>
  <si>
    <t>02</t>
    <phoneticPr fontId="2" type="noConversion"/>
  </si>
  <si>
    <t>법인세환급금</t>
    <phoneticPr fontId="2" type="noConversion"/>
  </si>
  <si>
    <t>(학교분)</t>
    <phoneticPr fontId="2" type="noConversion"/>
  </si>
  <si>
    <t>∘ 수익용기본재산(현금) 이자수입</t>
    <phoneticPr fontId="2" type="noConversion"/>
  </si>
  <si>
    <t>∘ 전연도 불용액</t>
    <phoneticPr fontId="2" type="noConversion"/>
  </si>
  <si>
    <t>∘ 설립자 기부금</t>
    <phoneticPr fontId="2" type="noConversion"/>
  </si>
  <si>
    <t>∘ 송원초</t>
    <phoneticPr fontId="2" type="noConversion"/>
  </si>
  <si>
    <t>∘ 송원중</t>
    <phoneticPr fontId="2" type="noConversion"/>
  </si>
  <si>
    <t>∘ 송원고</t>
    <phoneticPr fontId="2" type="noConversion"/>
  </si>
  <si>
    <t xml:space="preserve">∘ 송원여고 </t>
    <phoneticPr fontId="2" type="noConversion"/>
  </si>
  <si>
    <t xml:space="preserve">∘ 송원여상고 </t>
    <phoneticPr fontId="2" type="noConversion"/>
  </si>
  <si>
    <t>∘ 임원 거마비 및 일당</t>
    <phoneticPr fontId="2" type="noConversion"/>
  </si>
  <si>
    <t>∘ 다과비 및 기타경비</t>
    <phoneticPr fontId="2" type="noConversion"/>
  </si>
  <si>
    <t>∘ 세무사고문료</t>
    <phoneticPr fontId="2" type="noConversion"/>
  </si>
  <si>
    <t>∘ 교통비</t>
    <phoneticPr fontId="2" type="noConversion"/>
  </si>
  <si>
    <t xml:space="preserve">   20,000원 × 12월 = 240,000원</t>
    <phoneticPr fontId="2" type="noConversion"/>
  </si>
  <si>
    <t>∘ 등기 및 기타 수수료</t>
    <phoneticPr fontId="2" type="noConversion"/>
  </si>
  <si>
    <t>∘ 수익용기본재산 종합토지세</t>
    <phoneticPr fontId="2" type="noConversion"/>
  </si>
  <si>
    <t>∘ 송원중학교</t>
    <phoneticPr fontId="2" type="noConversion"/>
  </si>
  <si>
    <t>∘ 송원고</t>
    <phoneticPr fontId="2" type="noConversion"/>
  </si>
  <si>
    <t>∘ 송원여고</t>
    <phoneticPr fontId="2" type="noConversion"/>
  </si>
  <si>
    <t>∘ 송원여상고</t>
    <phoneticPr fontId="2" type="noConversion"/>
  </si>
  <si>
    <t>∘ 차입금 17억원 상환원금</t>
    <phoneticPr fontId="2" type="noConversion"/>
  </si>
  <si>
    <t>∘ 차입금 17억원 상환이자</t>
    <phoneticPr fontId="2" type="noConversion"/>
  </si>
  <si>
    <t>1.77% 기준</t>
    <phoneticPr fontId="2" type="noConversion"/>
  </si>
  <si>
    <t>전년도예산액
(B)</t>
    <phoneticPr fontId="2" type="noConversion"/>
  </si>
  <si>
    <t>219,628,000 원</t>
    <phoneticPr fontId="2" type="noConversion"/>
  </si>
  <si>
    <t>219,628,000 원</t>
    <phoneticPr fontId="2" type="noConversion"/>
  </si>
  <si>
    <t xml:space="preserve">   제 1 조 : 2020회계년도 세입 · 세출예산 총액을 각각 219,628,000원으로 한다.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</si>
</sst>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;\△#,##0"/>
    <numFmt numFmtId="177" formatCode="#,##0;\△\-#,##0"/>
    <numFmt numFmtId="178" formatCode="0.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7" fontId="5" fillId="0" borderId="16" xfId="1" applyNumberFormat="1" applyFont="1" applyBorder="1" applyAlignment="1">
      <alignment vertical="center" wrapText="1"/>
    </xf>
    <xf numFmtId="0" fontId="3" fillId="0" borderId="24" xfId="0" applyFont="1" applyBorder="1">
      <alignment vertical="center"/>
    </xf>
    <xf numFmtId="0" fontId="4" fillId="2" borderId="35" xfId="0" applyFont="1" applyFill="1" applyBorder="1" applyAlignment="1">
      <alignment horizontal="justify" vertical="center" wrapText="1"/>
    </xf>
    <xf numFmtId="177" fontId="4" fillId="2" borderId="32" xfId="1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176" fontId="5" fillId="2" borderId="34" xfId="0" applyNumberFormat="1" applyFont="1" applyFill="1" applyBorder="1" applyAlignment="1">
      <alignment vertical="center" wrapText="1"/>
    </xf>
    <xf numFmtId="0" fontId="6" fillId="2" borderId="36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8" xfId="0" applyFont="1" applyBorder="1">
      <alignment vertical="center"/>
    </xf>
    <xf numFmtId="0" fontId="5" fillId="0" borderId="30" xfId="0" applyFont="1" applyBorder="1" applyAlignment="1">
      <alignment vertical="center" wrapText="1"/>
    </xf>
    <xf numFmtId="177" fontId="5" fillId="0" borderId="26" xfId="1" applyNumberFormat="1" applyFont="1" applyBorder="1" applyAlignment="1">
      <alignment vertical="center" wrapText="1"/>
    </xf>
    <xf numFmtId="0" fontId="3" fillId="0" borderId="27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10" fillId="0" borderId="1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2" borderId="1" xfId="1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7" fontId="4" fillId="0" borderId="26" xfId="1" applyNumberFormat="1" applyFont="1" applyBorder="1" applyAlignment="1">
      <alignment vertical="center" wrapText="1"/>
    </xf>
    <xf numFmtId="177" fontId="4" fillId="0" borderId="16" xfId="1" applyNumberFormat="1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vertical="center" wrapText="1"/>
    </xf>
    <xf numFmtId="178" fontId="5" fillId="0" borderId="21" xfId="0" quotePrefix="1" applyNumberFormat="1" applyFont="1" applyBorder="1" applyAlignment="1">
      <alignment horizontal="justify" vertical="center" wrapText="1"/>
    </xf>
    <xf numFmtId="0" fontId="4" fillId="0" borderId="6" xfId="0" quotePrefix="1" applyFont="1" applyBorder="1" applyAlignment="1">
      <alignment horizontal="justify" vertical="center" wrapText="1"/>
    </xf>
    <xf numFmtId="177" fontId="5" fillId="0" borderId="0" xfId="1" applyNumberFormat="1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6" fillId="0" borderId="7" xfId="0" quotePrefix="1" applyFont="1" applyBorder="1" applyAlignment="1">
      <alignment vertical="center" wrapText="1"/>
    </xf>
    <xf numFmtId="0" fontId="4" fillId="0" borderId="42" xfId="0" applyFont="1" applyBorder="1" applyAlignment="1">
      <alignment horizontal="justify" vertical="center" wrapText="1"/>
    </xf>
    <xf numFmtId="0" fontId="6" fillId="0" borderId="42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177" fontId="4" fillId="0" borderId="37" xfId="1" applyNumberFormat="1" applyFont="1" applyBorder="1" applyAlignment="1">
      <alignment vertical="center" wrapText="1"/>
    </xf>
    <xf numFmtId="0" fontId="5" fillId="0" borderId="25" xfId="0" quotePrefix="1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horizontal="center" vertical="center" wrapText="1"/>
    </xf>
    <xf numFmtId="177" fontId="4" fillId="0" borderId="22" xfId="1" applyNumberFormat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justify" vertical="center" wrapText="1"/>
    </xf>
    <xf numFmtId="0" fontId="6" fillId="0" borderId="28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77" fontId="4" fillId="0" borderId="37" xfId="1" applyNumberFormat="1" applyFont="1" applyBorder="1" applyAlignment="1">
      <alignment horizontal="center" vertical="center" wrapText="1"/>
    </xf>
    <xf numFmtId="177" fontId="4" fillId="0" borderId="38" xfId="1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177" fontId="4" fillId="0" borderId="46" xfId="1" applyNumberFormat="1" applyFont="1" applyBorder="1" applyAlignment="1">
      <alignment horizontal="center" vertical="center" wrapText="1"/>
    </xf>
    <xf numFmtId="177" fontId="4" fillId="0" borderId="47" xfId="1" applyNumberFormat="1" applyFont="1" applyBorder="1" applyAlignment="1">
      <alignment horizontal="center" vertical="center" wrapText="1"/>
    </xf>
    <xf numFmtId="0" fontId="6" fillId="0" borderId="42" xfId="0" applyFont="1" applyBorder="1">
      <alignment vertical="center"/>
    </xf>
    <xf numFmtId="0" fontId="6" fillId="0" borderId="44" xfId="0" quotePrefix="1" applyFont="1" applyBorder="1">
      <alignment vertical="center"/>
    </xf>
    <xf numFmtId="0" fontId="6" fillId="0" borderId="44" xfId="0" quotePrefix="1" applyFont="1" applyBorder="1" applyAlignment="1">
      <alignment vertical="center" wrapText="1"/>
    </xf>
    <xf numFmtId="177" fontId="4" fillId="0" borderId="46" xfId="1" applyNumberFormat="1" applyFont="1" applyBorder="1" applyAlignment="1">
      <alignment vertical="center" wrapText="1"/>
    </xf>
    <xf numFmtId="0" fontId="6" fillId="0" borderId="47" xfId="0" applyFont="1" applyBorder="1">
      <alignment vertical="center"/>
    </xf>
    <xf numFmtId="0" fontId="3" fillId="0" borderId="40" xfId="0" quotePrefix="1" applyFont="1" applyBorder="1">
      <alignment vertical="center"/>
    </xf>
    <xf numFmtId="0" fontId="3" fillId="0" borderId="4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43" xfId="0" applyFont="1" applyBorder="1">
      <alignment vertical="center"/>
    </xf>
    <xf numFmtId="0" fontId="4" fillId="0" borderId="44" xfId="0" quotePrefix="1" applyFont="1" applyBorder="1" applyAlignment="1">
      <alignment horizontal="justify" vertical="center" wrapText="1"/>
    </xf>
    <xf numFmtId="0" fontId="6" fillId="0" borderId="45" xfId="0" applyFont="1" applyBorder="1">
      <alignment vertical="center"/>
    </xf>
    <xf numFmtId="176" fontId="0" fillId="0" borderId="0" xfId="0" applyNumberFormat="1">
      <alignment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18" xfId="0" quotePrefix="1" applyFont="1" applyBorder="1" applyAlignment="1">
      <alignment horizontal="justify" vertical="center" wrapText="1"/>
    </xf>
    <xf numFmtId="0" fontId="4" fillId="0" borderId="53" xfId="0" applyFont="1" applyBorder="1" applyAlignment="1">
      <alignment horizontal="justify" vertical="center" wrapText="1"/>
    </xf>
    <xf numFmtId="177" fontId="4" fillId="0" borderId="27" xfId="1" applyNumberFormat="1" applyFont="1" applyBorder="1" applyAlignment="1">
      <alignment vertical="center" wrapText="1"/>
    </xf>
    <xf numFmtId="177" fontId="4" fillId="0" borderId="24" xfId="1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6" fontId="4" fillId="0" borderId="6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176" fontId="4" fillId="0" borderId="7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44" xfId="0" applyNumberFormat="1" applyFont="1" applyBorder="1" applyAlignment="1">
      <alignment horizontal="right" vertical="center" wrapText="1"/>
    </xf>
    <xf numFmtId="176" fontId="4" fillId="0" borderId="42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177" fontId="4" fillId="0" borderId="26" xfId="1" applyNumberFormat="1" applyFont="1" applyBorder="1" applyAlignment="1">
      <alignment horizontal="center" vertical="center" wrapText="1"/>
    </xf>
    <xf numFmtId="177" fontId="4" fillId="0" borderId="27" xfId="1" applyNumberFormat="1" applyFont="1" applyBorder="1" applyAlignment="1">
      <alignment horizontal="center" vertical="center" wrapText="1"/>
    </xf>
    <xf numFmtId="177" fontId="4" fillId="0" borderId="16" xfId="1" applyNumberFormat="1" applyFont="1" applyBorder="1" applyAlignment="1">
      <alignment horizontal="center" vertical="center" wrapText="1"/>
    </xf>
    <xf numFmtId="177" fontId="4" fillId="0" borderId="2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176" fontId="5" fillId="0" borderId="7" xfId="0" applyNumberFormat="1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workbookViewId="0">
      <selection activeCell="M15" sqref="M15"/>
    </sheetView>
  </sheetViews>
  <sheetFormatPr defaultRowHeight="16.5" x14ac:dyDescent="0.3"/>
  <cols>
    <col min="1" max="1" width="15.5" style="13" customWidth="1"/>
    <col min="2" max="2" width="16.375" style="13" customWidth="1"/>
    <col min="3" max="3" width="15.375" style="13" customWidth="1"/>
    <col min="4" max="5" width="12.625" style="13" customWidth="1"/>
    <col min="6" max="6" width="14.375" style="13" customWidth="1"/>
    <col min="7" max="7" width="23.5" style="13" customWidth="1"/>
    <col min="8" max="8" width="16.5" style="13" customWidth="1"/>
    <col min="9" max="9" width="3.125" style="13" customWidth="1"/>
    <col min="10" max="11" width="9" style="13"/>
  </cols>
  <sheetData>
    <row r="3" spans="1:9" ht="16.5" customHeight="1" x14ac:dyDescent="0.3">
      <c r="A3" s="95" t="s">
        <v>28</v>
      </c>
      <c r="B3" s="95"/>
    </row>
    <row r="6" spans="1:9" x14ac:dyDescent="0.3">
      <c r="A6" s="96" t="s">
        <v>29</v>
      </c>
      <c r="B6" s="96"/>
      <c r="C6" s="96"/>
      <c r="D6" s="96"/>
      <c r="E6" s="96"/>
      <c r="F6" s="96"/>
      <c r="G6" s="96"/>
      <c r="H6" s="96"/>
      <c r="I6" s="96"/>
    </row>
    <row r="7" spans="1:9" x14ac:dyDescent="0.3">
      <c r="A7" s="96"/>
      <c r="B7" s="96"/>
      <c r="C7" s="96"/>
      <c r="D7" s="96"/>
      <c r="E7" s="96"/>
      <c r="F7" s="96"/>
      <c r="G7" s="96"/>
      <c r="H7" s="96"/>
      <c r="I7" s="96"/>
    </row>
    <row r="22" spans="1:9" x14ac:dyDescent="0.3">
      <c r="A22" s="97" t="s">
        <v>32</v>
      </c>
      <c r="B22" s="97"/>
      <c r="C22" s="97"/>
      <c r="D22" s="97"/>
      <c r="E22" s="97"/>
      <c r="F22" s="97"/>
      <c r="G22" s="97"/>
      <c r="H22" s="97"/>
      <c r="I22" s="97"/>
    </row>
    <row r="23" spans="1:9" x14ac:dyDescent="0.3">
      <c r="A23" s="97"/>
      <c r="B23" s="97"/>
      <c r="C23" s="97"/>
      <c r="D23" s="97"/>
      <c r="E23" s="97"/>
      <c r="F23" s="97"/>
      <c r="G23" s="97"/>
      <c r="H23" s="97"/>
      <c r="I23" s="97"/>
    </row>
  </sheetData>
  <mergeCells count="3">
    <mergeCell ref="A3:B3"/>
    <mergeCell ref="A6:I7"/>
    <mergeCell ref="A22:I2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F19" sqref="F19"/>
    </sheetView>
  </sheetViews>
  <sheetFormatPr defaultRowHeight="16.5" x14ac:dyDescent="0.3"/>
  <cols>
    <col min="1" max="1" width="14.125" style="13" bestFit="1" customWidth="1"/>
    <col min="2" max="2" width="12.625" style="13" bestFit="1" customWidth="1"/>
    <col min="3" max="3" width="14.125" style="13" bestFit="1" customWidth="1"/>
    <col min="4" max="4" width="12.625" style="13" customWidth="1"/>
    <col min="5" max="5" width="8.625" style="13" customWidth="1"/>
    <col min="6" max="6" width="14.125" style="13" bestFit="1" customWidth="1"/>
    <col min="7" max="7" width="12.625" style="13" bestFit="1" customWidth="1"/>
    <col min="8" max="8" width="14.125" style="13" bestFit="1" customWidth="1"/>
    <col min="9" max="10" width="12.625" style="13" bestFit="1" customWidth="1"/>
    <col min="11" max="11" width="9" style="13"/>
  </cols>
  <sheetData>
    <row r="2" spans="1:11" s="13" customFormat="1" ht="16.5" customHeight="1" x14ac:dyDescent="0.3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s="13" customFormat="1" ht="16.5" customHeigh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1" x14ac:dyDescent="0.3">
      <c r="H4" s="98" t="s">
        <v>20</v>
      </c>
      <c r="I4" s="98"/>
      <c r="J4" s="98"/>
    </row>
    <row r="5" spans="1:11" ht="35.1" customHeight="1" x14ac:dyDescent="0.3">
      <c r="A5" s="99" t="s">
        <v>22</v>
      </c>
      <c r="B5" s="100"/>
      <c r="C5" s="100"/>
      <c r="D5" s="100"/>
      <c r="E5" s="101"/>
      <c r="F5" s="99" t="s">
        <v>23</v>
      </c>
      <c r="G5" s="100"/>
      <c r="H5" s="100"/>
      <c r="I5" s="100"/>
      <c r="J5" s="101"/>
    </row>
    <row r="6" spans="1:11" ht="35.1" customHeight="1" x14ac:dyDescent="0.3">
      <c r="A6" s="38" t="s">
        <v>21</v>
      </c>
      <c r="B6" s="39" t="s">
        <v>31</v>
      </c>
      <c r="C6" s="39" t="s">
        <v>155</v>
      </c>
      <c r="D6" s="39" t="s">
        <v>26</v>
      </c>
      <c r="E6" s="39" t="s">
        <v>27</v>
      </c>
      <c r="F6" s="38" t="s">
        <v>21</v>
      </c>
      <c r="G6" s="39" t="s">
        <v>31</v>
      </c>
      <c r="H6" s="39" t="s">
        <v>155</v>
      </c>
      <c r="I6" s="39" t="s">
        <v>26</v>
      </c>
      <c r="J6" s="39" t="s">
        <v>27</v>
      </c>
    </row>
    <row r="7" spans="1:11" ht="35.1" customHeight="1" x14ac:dyDescent="0.3">
      <c r="A7" s="37" t="s">
        <v>114</v>
      </c>
      <c r="B7" s="41">
        <v>60005</v>
      </c>
      <c r="C7" s="41">
        <v>67751</v>
      </c>
      <c r="D7" s="41">
        <f>B7-C7</f>
        <v>-7746</v>
      </c>
      <c r="E7" s="42">
        <f>D7/C7*100</f>
        <v>-11.433041578722085</v>
      </c>
      <c r="F7" s="42" t="s">
        <v>119</v>
      </c>
      <c r="G7" s="41">
        <v>1000</v>
      </c>
      <c r="H7" s="41">
        <v>2</v>
      </c>
      <c r="I7" s="41">
        <f>G7-H7</f>
        <v>998</v>
      </c>
      <c r="J7" s="43">
        <f>I7/H7*100</f>
        <v>49900</v>
      </c>
    </row>
    <row r="8" spans="1:11" ht="35.1" customHeight="1" x14ac:dyDescent="0.3">
      <c r="A8" s="36" t="s">
        <v>115</v>
      </c>
      <c r="B8" s="41">
        <v>56390</v>
      </c>
      <c r="C8" s="41">
        <v>50450</v>
      </c>
      <c r="D8" s="41">
        <f>B8-C8</f>
        <v>5940</v>
      </c>
      <c r="E8" s="42">
        <f>D8/C8*100</f>
        <v>11.774033696729436</v>
      </c>
      <c r="F8" s="42" t="s">
        <v>120</v>
      </c>
      <c r="G8" s="41">
        <v>4642</v>
      </c>
      <c r="H8" s="41">
        <v>4400</v>
      </c>
      <c r="I8" s="41">
        <f t="shared" ref="I8:I13" si="0">G8-H8</f>
        <v>242</v>
      </c>
      <c r="J8" s="43">
        <f t="shared" ref="J8:J12" si="1">I8/H8*100</f>
        <v>5.5</v>
      </c>
    </row>
    <row r="9" spans="1:11" ht="35.1" customHeight="1" x14ac:dyDescent="0.3">
      <c r="A9" s="37" t="s">
        <v>116</v>
      </c>
      <c r="B9" s="41">
        <v>100000</v>
      </c>
      <c r="C9" s="41">
        <v>160000</v>
      </c>
      <c r="D9" s="41">
        <f t="shared" ref="D9:D15" si="2">B9-C9</f>
        <v>-60000</v>
      </c>
      <c r="E9" s="42">
        <f>D9/C9*100</f>
        <v>-37.5</v>
      </c>
      <c r="F9" s="42" t="s">
        <v>121</v>
      </c>
      <c r="G9" s="41">
        <v>1003</v>
      </c>
      <c r="H9" s="41">
        <v>1</v>
      </c>
      <c r="I9" s="41">
        <f t="shared" si="0"/>
        <v>1002</v>
      </c>
      <c r="J9" s="43">
        <f t="shared" si="1"/>
        <v>100200</v>
      </c>
    </row>
    <row r="10" spans="1:11" ht="35.1" customHeight="1" x14ac:dyDescent="0.3">
      <c r="A10" s="36" t="s">
        <v>117</v>
      </c>
      <c r="B10" s="41">
        <v>2</v>
      </c>
      <c r="C10" s="41">
        <v>0</v>
      </c>
      <c r="D10" s="41">
        <f t="shared" si="2"/>
        <v>2</v>
      </c>
      <c r="E10" s="42"/>
      <c r="F10" s="42" t="s">
        <v>122</v>
      </c>
      <c r="G10" s="41">
        <v>28200</v>
      </c>
      <c r="H10" s="41">
        <v>21653</v>
      </c>
      <c r="I10" s="41">
        <f t="shared" si="0"/>
        <v>6547</v>
      </c>
      <c r="J10" s="43">
        <f t="shared" si="1"/>
        <v>30.235995012238487</v>
      </c>
    </row>
    <row r="11" spans="1:11" ht="35.1" customHeight="1" x14ac:dyDescent="0.3">
      <c r="A11" s="36" t="s">
        <v>118</v>
      </c>
      <c r="B11" s="41">
        <v>3231</v>
      </c>
      <c r="C11" s="41">
        <v>40</v>
      </c>
      <c r="D11" s="41">
        <f t="shared" si="2"/>
        <v>3191</v>
      </c>
      <c r="E11" s="42">
        <f t="shared" ref="E11" si="3">D11/C11*100</f>
        <v>7977.5000000000009</v>
      </c>
      <c r="F11" s="44" t="s">
        <v>123</v>
      </c>
      <c r="G11" s="41">
        <v>184780</v>
      </c>
      <c r="H11" s="41">
        <v>190503</v>
      </c>
      <c r="I11" s="41">
        <f t="shared" si="0"/>
        <v>-5723</v>
      </c>
      <c r="J11" s="43">
        <f t="shared" si="1"/>
        <v>-3.0041521655826942</v>
      </c>
    </row>
    <row r="12" spans="1:11" ht="35.1" customHeight="1" x14ac:dyDescent="0.3">
      <c r="A12" s="36"/>
      <c r="B12" s="41"/>
      <c r="C12" s="41"/>
      <c r="D12" s="41"/>
      <c r="E12" s="42"/>
      <c r="F12" s="42" t="s">
        <v>124</v>
      </c>
      <c r="G12" s="41">
        <v>2</v>
      </c>
      <c r="H12" s="41">
        <v>61682</v>
      </c>
      <c r="I12" s="41">
        <f t="shared" si="0"/>
        <v>-61680</v>
      </c>
      <c r="J12" s="43">
        <f t="shared" si="1"/>
        <v>-99.996757562984342</v>
      </c>
    </row>
    <row r="13" spans="1:11" ht="35.1" customHeight="1" x14ac:dyDescent="0.3">
      <c r="A13" s="36"/>
      <c r="B13" s="41"/>
      <c r="C13" s="41"/>
      <c r="D13" s="41"/>
      <c r="E13" s="42"/>
      <c r="F13" s="42" t="s">
        <v>125</v>
      </c>
      <c r="G13" s="41">
        <v>1</v>
      </c>
      <c r="H13" s="41">
        <v>0</v>
      </c>
      <c r="I13" s="41">
        <f t="shared" si="0"/>
        <v>1</v>
      </c>
      <c r="J13" s="43"/>
    </row>
    <row r="14" spans="1:11" ht="35.1" customHeight="1" x14ac:dyDescent="0.3">
      <c r="A14" s="37"/>
      <c r="B14" s="41"/>
      <c r="C14" s="41"/>
      <c r="D14" s="41"/>
      <c r="E14" s="42"/>
      <c r="F14" s="44"/>
      <c r="G14" s="41"/>
      <c r="H14" s="41"/>
      <c r="I14" s="41"/>
      <c r="J14" s="43"/>
    </row>
    <row r="15" spans="1:11" ht="35.1" customHeight="1" x14ac:dyDescent="0.3">
      <c r="A15" s="40" t="s">
        <v>24</v>
      </c>
      <c r="B15" s="45">
        <f>SUM(B7:B14)</f>
        <v>219628</v>
      </c>
      <c r="C15" s="45">
        <f>SUM(C7:C14)</f>
        <v>278241</v>
      </c>
      <c r="D15" s="45">
        <f t="shared" si="2"/>
        <v>-58613</v>
      </c>
      <c r="E15" s="46">
        <f>D15/C15*100</f>
        <v>-21.065551087007307</v>
      </c>
      <c r="F15" s="46" t="s">
        <v>25</v>
      </c>
      <c r="G15" s="45">
        <f>SUM(G7:G14)</f>
        <v>219628</v>
      </c>
      <c r="H15" s="45">
        <f>SUM(H7:H14)</f>
        <v>278241</v>
      </c>
      <c r="I15" s="45">
        <f t="shared" ref="I15" si="4">SUM(I7:I14)</f>
        <v>-58613</v>
      </c>
      <c r="J15" s="46">
        <f>I15/H15*100</f>
        <v>-21.065551087007307</v>
      </c>
    </row>
    <row r="16" spans="1:11" x14ac:dyDescent="0.3">
      <c r="B16"/>
      <c r="C16"/>
      <c r="D16"/>
      <c r="E16"/>
      <c r="F16"/>
      <c r="G16" s="89"/>
      <c r="H16"/>
      <c r="I16"/>
      <c r="J16"/>
      <c r="K16"/>
    </row>
    <row r="17" spans="2:11" x14ac:dyDescent="0.3">
      <c r="B17"/>
      <c r="C17"/>
      <c r="D17"/>
      <c r="E17"/>
      <c r="F17"/>
      <c r="G17"/>
      <c r="H17"/>
      <c r="I17"/>
      <c r="J17"/>
      <c r="K17"/>
    </row>
    <row r="18" spans="2:11" x14ac:dyDescent="0.3">
      <c r="B18"/>
      <c r="C18"/>
      <c r="D18"/>
      <c r="E18"/>
      <c r="F18"/>
      <c r="G18"/>
      <c r="H18"/>
      <c r="I18"/>
      <c r="J18"/>
      <c r="K18"/>
    </row>
    <row r="19" spans="2:11" x14ac:dyDescent="0.3">
      <c r="B19"/>
      <c r="C19"/>
      <c r="D19"/>
      <c r="E19"/>
      <c r="F19"/>
      <c r="G19"/>
      <c r="H19"/>
      <c r="I19"/>
      <c r="J19"/>
      <c r="K19"/>
    </row>
    <row r="20" spans="2:11" x14ac:dyDescent="0.3">
      <c r="B20"/>
      <c r="C20"/>
      <c r="D20"/>
      <c r="E20"/>
      <c r="F20"/>
      <c r="G20"/>
      <c r="H20"/>
      <c r="I20"/>
      <c r="J20"/>
      <c r="K20"/>
    </row>
    <row r="21" spans="2:11" x14ac:dyDescent="0.3">
      <c r="B21"/>
      <c r="C21"/>
      <c r="D21"/>
      <c r="E21"/>
      <c r="F21"/>
      <c r="G21"/>
      <c r="H21"/>
      <c r="I21"/>
      <c r="J21"/>
      <c r="K21"/>
    </row>
    <row r="22" spans="2:11" x14ac:dyDescent="0.3">
      <c r="B22"/>
      <c r="C22"/>
      <c r="D22"/>
      <c r="E22"/>
      <c r="F22"/>
      <c r="G22"/>
      <c r="H22"/>
      <c r="I22"/>
      <c r="J22"/>
      <c r="K22"/>
    </row>
    <row r="23" spans="2:11" x14ac:dyDescent="0.3">
      <c r="B23"/>
      <c r="C23"/>
      <c r="D23"/>
      <c r="E23"/>
      <c r="F23"/>
      <c r="G23"/>
      <c r="H23"/>
      <c r="I23"/>
      <c r="J23"/>
      <c r="K23"/>
    </row>
    <row r="24" spans="2:11" x14ac:dyDescent="0.3">
      <c r="B24"/>
      <c r="C24"/>
      <c r="D24"/>
      <c r="E24"/>
      <c r="F24"/>
      <c r="G24"/>
      <c r="H24"/>
      <c r="I24"/>
      <c r="J24"/>
      <c r="K24"/>
    </row>
    <row r="25" spans="2:11" x14ac:dyDescent="0.3">
      <c r="B25"/>
      <c r="C25"/>
      <c r="D25"/>
      <c r="E25"/>
      <c r="F25"/>
      <c r="G25"/>
      <c r="H25"/>
      <c r="I25"/>
      <c r="J25"/>
      <c r="K25"/>
    </row>
  </sheetData>
  <mergeCells count="4">
    <mergeCell ref="A2:J3"/>
    <mergeCell ref="H4:J4"/>
    <mergeCell ref="A5:E5"/>
    <mergeCell ref="F5:J5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84"/>
  <sheetViews>
    <sheetView tabSelected="1" workbookViewId="0">
      <selection activeCell="H133" sqref="H133"/>
    </sheetView>
  </sheetViews>
  <sheetFormatPr defaultRowHeight="16.5" x14ac:dyDescent="0.3"/>
  <cols>
    <col min="1" max="1" width="15.5" style="13" customWidth="1"/>
    <col min="2" max="2" width="16.375" style="13" customWidth="1"/>
    <col min="3" max="3" width="16.125" style="13" customWidth="1"/>
    <col min="4" max="6" width="12.625" style="13" customWidth="1"/>
    <col min="7" max="7" width="23.5" style="13" customWidth="1"/>
    <col min="8" max="8" width="16.5" style="13" customWidth="1"/>
    <col min="9" max="9" width="3.125" style="13" customWidth="1"/>
  </cols>
  <sheetData>
    <row r="5" spans="1:9" s="13" customFormat="1" ht="26.25" x14ac:dyDescent="0.3">
      <c r="A5" s="95" t="s">
        <v>127</v>
      </c>
      <c r="B5" s="95"/>
    </row>
    <row r="8" spans="1:9" s="13" customFormat="1" x14ac:dyDescent="0.3">
      <c r="A8" s="96" t="s">
        <v>126</v>
      </c>
      <c r="B8" s="96"/>
      <c r="C8" s="96"/>
      <c r="D8" s="96"/>
      <c r="E8" s="96"/>
      <c r="F8" s="96"/>
      <c r="G8" s="96"/>
      <c r="H8" s="96"/>
      <c r="I8" s="96"/>
    </row>
    <row r="9" spans="1:9" s="13" customFormat="1" x14ac:dyDescent="0.3">
      <c r="A9" s="96"/>
      <c r="B9" s="96"/>
      <c r="C9" s="96"/>
      <c r="D9" s="96"/>
      <c r="E9" s="96"/>
      <c r="F9" s="96"/>
      <c r="G9" s="96"/>
      <c r="H9" s="96"/>
      <c r="I9" s="96"/>
    </row>
    <row r="15" spans="1:9" s="13" customFormat="1" ht="26.25" x14ac:dyDescent="0.3">
      <c r="D15" s="33" t="s">
        <v>15</v>
      </c>
      <c r="E15" s="157" t="s">
        <v>156</v>
      </c>
      <c r="F15" s="157"/>
    </row>
    <row r="16" spans="1:9" s="13" customFormat="1" ht="26.25" x14ac:dyDescent="0.3">
      <c r="D16" s="33" t="s">
        <v>16</v>
      </c>
      <c r="E16" s="157" t="s">
        <v>157</v>
      </c>
      <c r="F16" s="157"/>
    </row>
    <row r="17" spans="1:9" s="13" customFormat="1" ht="26.25" x14ac:dyDescent="0.3">
      <c r="D17" s="33" t="s">
        <v>17</v>
      </c>
      <c r="E17" s="33"/>
      <c r="F17" s="33"/>
    </row>
    <row r="24" spans="1:9" s="13" customFormat="1" ht="26.25" x14ac:dyDescent="0.3">
      <c r="A24" s="34"/>
      <c r="B24" s="34"/>
      <c r="C24" s="34"/>
      <c r="D24" s="34"/>
      <c r="E24" s="34"/>
      <c r="F24" s="34"/>
      <c r="G24" s="34"/>
      <c r="H24" s="34"/>
      <c r="I24" s="34"/>
    </row>
    <row r="25" spans="1:9" s="13" customFormat="1" ht="26.25" x14ac:dyDescent="0.3">
      <c r="A25" s="34"/>
      <c r="B25" s="34"/>
      <c r="C25" s="34"/>
      <c r="D25" s="34"/>
      <c r="E25" s="34"/>
      <c r="F25" s="34"/>
      <c r="G25" s="34"/>
      <c r="H25" s="34"/>
      <c r="I25" s="34"/>
    </row>
    <row r="30" spans="1:9" s="13" customFormat="1" x14ac:dyDescent="0.3">
      <c r="A30" s="96" t="s">
        <v>18</v>
      </c>
      <c r="B30" s="96"/>
      <c r="C30" s="96"/>
      <c r="D30" s="96"/>
      <c r="E30" s="96"/>
      <c r="F30" s="96"/>
      <c r="G30" s="96"/>
      <c r="H30" s="96"/>
      <c r="I30" s="96"/>
    </row>
    <row r="31" spans="1:9" s="13" customFormat="1" x14ac:dyDescent="0.3">
      <c r="A31" s="96"/>
      <c r="B31" s="96"/>
      <c r="C31" s="96"/>
      <c r="D31" s="96"/>
      <c r="E31" s="96"/>
      <c r="F31" s="96"/>
      <c r="G31" s="96"/>
      <c r="H31" s="96"/>
      <c r="I31" s="96"/>
    </row>
    <row r="37" spans="1:9" s="13" customFormat="1" ht="26.25" x14ac:dyDescent="0.3">
      <c r="A37" s="105" t="s">
        <v>158</v>
      </c>
      <c r="B37" s="105"/>
      <c r="C37" s="105"/>
      <c r="D37" s="105"/>
      <c r="E37" s="105"/>
      <c r="F37" s="105"/>
      <c r="G37" s="105"/>
      <c r="H37" s="105"/>
      <c r="I37" s="105"/>
    </row>
    <row r="38" spans="1:9" s="13" customFormat="1" ht="26.25" x14ac:dyDescent="0.3">
      <c r="B38" s="33"/>
      <c r="D38" s="33"/>
      <c r="E38" s="35"/>
      <c r="F38" s="35"/>
    </row>
    <row r="39" spans="1:9" s="13" customFormat="1" ht="26.25" x14ac:dyDescent="0.3">
      <c r="A39" s="105" t="s">
        <v>30</v>
      </c>
      <c r="B39" s="105"/>
      <c r="C39" s="105"/>
      <c r="D39" s="105"/>
      <c r="E39" s="105"/>
      <c r="F39" s="105"/>
      <c r="G39" s="105"/>
      <c r="H39" s="105"/>
    </row>
    <row r="45" spans="1:9" s="13" customFormat="1" ht="30.75" customHeight="1" x14ac:dyDescent="0.3">
      <c r="A45" s="34"/>
      <c r="B45" s="34"/>
      <c r="C45" s="34"/>
      <c r="D45" s="34"/>
      <c r="E45" s="34"/>
      <c r="F45" s="34"/>
      <c r="G45" s="34"/>
      <c r="H45" s="34"/>
      <c r="I45" s="34"/>
    </row>
    <row r="46" spans="1:9" s="13" customFormat="1" ht="30.75" customHeight="1" x14ac:dyDescent="0.3">
      <c r="A46" s="34"/>
      <c r="B46" s="34"/>
      <c r="C46" s="34"/>
      <c r="D46" s="34"/>
      <c r="E46" s="34"/>
      <c r="F46" s="34"/>
      <c r="G46" s="34"/>
      <c r="H46" s="34"/>
      <c r="I46" s="34"/>
    </row>
    <row r="47" spans="1:9" s="13" customFormat="1" ht="30.75" customHeight="1" x14ac:dyDescent="0.3">
      <c r="A47" s="34"/>
      <c r="B47" s="34"/>
      <c r="C47" s="34"/>
      <c r="D47" s="34"/>
      <c r="E47" s="34"/>
      <c r="F47" s="34"/>
      <c r="G47" s="34"/>
      <c r="H47" s="34"/>
      <c r="I47" s="34"/>
    </row>
    <row r="48" spans="1:9" s="13" customFormat="1" ht="43.5" customHeight="1" thickBot="1" x14ac:dyDescent="0.35">
      <c r="A48" s="34"/>
      <c r="B48" s="34"/>
      <c r="C48" s="34"/>
      <c r="D48" s="34"/>
      <c r="E48" s="34"/>
      <c r="F48" s="34"/>
      <c r="G48" s="34"/>
      <c r="H48" s="34"/>
      <c r="I48" s="34"/>
    </row>
    <row r="49" spans="1:9" s="13" customFormat="1" ht="12.6" customHeight="1" thickTop="1" x14ac:dyDescent="0.3">
      <c r="A49" s="160" t="s">
        <v>3</v>
      </c>
      <c r="B49" s="161"/>
      <c r="C49" s="162"/>
      <c r="D49" s="166" t="s">
        <v>4</v>
      </c>
      <c r="E49" s="166" t="s">
        <v>128</v>
      </c>
      <c r="F49" s="168" t="s">
        <v>5</v>
      </c>
      <c r="G49" s="170" t="s">
        <v>6</v>
      </c>
      <c r="H49" s="170"/>
      <c r="I49" s="171"/>
    </row>
    <row r="50" spans="1:9" s="13" customFormat="1" ht="12.6" customHeight="1" x14ac:dyDescent="0.3">
      <c r="A50" s="163"/>
      <c r="B50" s="164"/>
      <c r="C50" s="165"/>
      <c r="D50" s="167"/>
      <c r="E50" s="167"/>
      <c r="F50" s="169"/>
      <c r="G50" s="172"/>
      <c r="H50" s="172"/>
      <c r="I50" s="173"/>
    </row>
    <row r="51" spans="1:9" s="13" customFormat="1" ht="24.95" customHeight="1" x14ac:dyDescent="0.3">
      <c r="A51" s="1" t="s">
        <v>7</v>
      </c>
      <c r="B51" s="47" t="s">
        <v>8</v>
      </c>
      <c r="C51" s="47" t="s">
        <v>9</v>
      </c>
      <c r="D51" s="14" t="s">
        <v>10</v>
      </c>
      <c r="E51" s="14" t="s">
        <v>11</v>
      </c>
      <c r="F51" s="15" t="s">
        <v>12</v>
      </c>
      <c r="G51" s="172"/>
      <c r="H51" s="172"/>
      <c r="I51" s="173"/>
    </row>
    <row r="52" spans="1:9" s="13" customFormat="1" ht="21.95" customHeight="1" x14ac:dyDescent="0.3">
      <c r="A52" s="57" t="s">
        <v>35</v>
      </c>
      <c r="B52" s="158"/>
      <c r="C52" s="158"/>
      <c r="D52" s="159">
        <f>D54+D62</f>
        <v>60005</v>
      </c>
      <c r="E52" s="159">
        <f>E54+E62</f>
        <v>67751</v>
      </c>
      <c r="F52" s="159">
        <f>F54+F62</f>
        <v>-7746</v>
      </c>
      <c r="G52" s="155"/>
      <c r="H52" s="56"/>
      <c r="I52" s="16"/>
    </row>
    <row r="53" spans="1:9" s="13" customFormat="1" ht="21.95" customHeight="1" x14ac:dyDescent="0.3">
      <c r="A53" s="12" t="s">
        <v>33</v>
      </c>
      <c r="B53" s="116"/>
      <c r="C53" s="116"/>
      <c r="D53" s="118"/>
      <c r="E53" s="118"/>
      <c r="F53" s="118"/>
      <c r="G53" s="155"/>
      <c r="H53" s="52"/>
      <c r="I53" s="17"/>
    </row>
    <row r="54" spans="1:9" s="13" customFormat="1" ht="21.95" customHeight="1" x14ac:dyDescent="0.3">
      <c r="A54" s="123"/>
      <c r="B54" s="58" t="s">
        <v>35</v>
      </c>
      <c r="C54" s="109"/>
      <c r="D54" s="111">
        <f>D56+D58+D60</f>
        <v>60002</v>
      </c>
      <c r="E54" s="111">
        <v>67751</v>
      </c>
      <c r="F54" s="111">
        <f>F56+F58+F60</f>
        <v>-7749</v>
      </c>
      <c r="G54" s="148"/>
      <c r="H54" s="51"/>
      <c r="I54" s="18"/>
    </row>
    <row r="55" spans="1:9" s="13" customFormat="1" ht="21.95" customHeight="1" x14ac:dyDescent="0.3">
      <c r="A55" s="124"/>
      <c r="B55" s="50" t="s">
        <v>36</v>
      </c>
      <c r="C55" s="110"/>
      <c r="D55" s="112"/>
      <c r="E55" s="112"/>
      <c r="F55" s="112"/>
      <c r="G55" s="148"/>
      <c r="H55" s="52"/>
      <c r="I55" s="17"/>
    </row>
    <row r="56" spans="1:9" s="13" customFormat="1" ht="21.95" customHeight="1" x14ac:dyDescent="0.3">
      <c r="A56" s="124"/>
      <c r="B56" s="126"/>
      <c r="C56" s="58" t="s">
        <v>39</v>
      </c>
      <c r="D56" s="111">
        <v>1</v>
      </c>
      <c r="E56" s="111">
        <v>0</v>
      </c>
      <c r="F56" s="111">
        <f>D56-E56</f>
        <v>1</v>
      </c>
      <c r="G56" s="53"/>
      <c r="H56" s="51"/>
      <c r="I56" s="18"/>
    </row>
    <row r="57" spans="1:9" s="13" customFormat="1" ht="21.95" customHeight="1" x14ac:dyDescent="0.3">
      <c r="A57" s="124"/>
      <c r="B57" s="127"/>
      <c r="C57" s="62" t="s">
        <v>34</v>
      </c>
      <c r="D57" s="122"/>
      <c r="E57" s="122"/>
      <c r="F57" s="122"/>
      <c r="G57" s="55"/>
      <c r="H57" s="56"/>
      <c r="I57" s="16"/>
    </row>
    <row r="58" spans="1:9" s="13" customFormat="1" ht="21.95" customHeight="1" x14ac:dyDescent="0.3">
      <c r="A58" s="124"/>
      <c r="B58" s="127"/>
      <c r="C58" s="61" t="s">
        <v>40</v>
      </c>
      <c r="D58" s="134">
        <v>60000</v>
      </c>
      <c r="E58" s="134">
        <v>67751</v>
      </c>
      <c r="F58" s="134">
        <f>D58-E58</f>
        <v>-7751</v>
      </c>
      <c r="G58" s="177" t="s">
        <v>133</v>
      </c>
      <c r="H58" s="178"/>
      <c r="I58" s="179"/>
    </row>
    <row r="59" spans="1:9" s="13" customFormat="1" ht="21.95" customHeight="1" x14ac:dyDescent="0.3">
      <c r="A59" s="124"/>
      <c r="B59" s="127"/>
      <c r="C59" s="63" t="s">
        <v>42</v>
      </c>
      <c r="D59" s="133"/>
      <c r="E59" s="133"/>
      <c r="F59" s="133"/>
      <c r="G59" s="180" t="s">
        <v>129</v>
      </c>
      <c r="H59" s="181"/>
      <c r="I59" s="182"/>
    </row>
    <row r="60" spans="1:9" s="13" customFormat="1" ht="21.95" customHeight="1" x14ac:dyDescent="0.3">
      <c r="A60" s="124"/>
      <c r="B60" s="127"/>
      <c r="C60" s="61" t="s">
        <v>41</v>
      </c>
      <c r="D60" s="132">
        <v>1</v>
      </c>
      <c r="E60" s="132">
        <v>0</v>
      </c>
      <c r="F60" s="132">
        <f>D60-E60</f>
        <v>1</v>
      </c>
      <c r="G60" s="64"/>
      <c r="H60" s="27"/>
      <c r="I60" s="28"/>
    </row>
    <row r="61" spans="1:9" s="13" customFormat="1" ht="21.95" customHeight="1" x14ac:dyDescent="0.3">
      <c r="A61" s="124"/>
      <c r="B61" s="129"/>
      <c r="C61" s="24" t="s">
        <v>43</v>
      </c>
      <c r="D61" s="131"/>
      <c r="E61" s="131"/>
      <c r="F61" s="131"/>
      <c r="G61" s="2"/>
      <c r="H61" s="59"/>
      <c r="I61" s="60"/>
    </row>
    <row r="62" spans="1:9" s="13" customFormat="1" ht="21.95" customHeight="1" x14ac:dyDescent="0.3">
      <c r="A62" s="124"/>
      <c r="B62" s="58" t="s">
        <v>37</v>
      </c>
      <c r="C62" s="109"/>
      <c r="D62" s="134">
        <f>D64+D66+D68</f>
        <v>3</v>
      </c>
      <c r="E62" s="134">
        <f>E64+E66+E68</f>
        <v>0</v>
      </c>
      <c r="F62" s="134">
        <f>F64+F66+F68</f>
        <v>3</v>
      </c>
      <c r="G62" s="155"/>
      <c r="H62" s="51"/>
      <c r="I62" s="18"/>
    </row>
    <row r="63" spans="1:9" s="13" customFormat="1" ht="21.95" customHeight="1" x14ac:dyDescent="0.3">
      <c r="A63" s="124"/>
      <c r="B63" s="50" t="s">
        <v>38</v>
      </c>
      <c r="C63" s="110"/>
      <c r="D63" s="131"/>
      <c r="E63" s="131"/>
      <c r="F63" s="131"/>
      <c r="G63" s="155"/>
      <c r="H63" s="52"/>
      <c r="I63" s="17"/>
    </row>
    <row r="64" spans="1:9" s="13" customFormat="1" ht="21.95" customHeight="1" x14ac:dyDescent="0.3">
      <c r="A64" s="124"/>
      <c r="B64" s="126"/>
      <c r="C64" s="58" t="s">
        <v>44</v>
      </c>
      <c r="D64" s="134">
        <v>1</v>
      </c>
      <c r="E64" s="134">
        <v>0</v>
      </c>
      <c r="F64" s="134">
        <f>D64-E64</f>
        <v>1</v>
      </c>
      <c r="G64" s="148"/>
      <c r="H64" s="51"/>
      <c r="I64" s="18"/>
    </row>
    <row r="65" spans="1:9" s="13" customFormat="1" ht="21.95" customHeight="1" x14ac:dyDescent="0.3">
      <c r="A65" s="124"/>
      <c r="B65" s="127"/>
      <c r="C65" s="50" t="s">
        <v>47</v>
      </c>
      <c r="D65" s="131"/>
      <c r="E65" s="131"/>
      <c r="F65" s="131"/>
      <c r="G65" s="148"/>
      <c r="H65" s="52"/>
      <c r="I65" s="17"/>
    </row>
    <row r="66" spans="1:9" s="13" customFormat="1" ht="21.95" customHeight="1" x14ac:dyDescent="0.3">
      <c r="A66" s="124"/>
      <c r="B66" s="127"/>
      <c r="C66" s="58" t="s">
        <v>37</v>
      </c>
      <c r="D66" s="111">
        <v>1</v>
      </c>
      <c r="E66" s="111">
        <v>0</v>
      </c>
      <c r="F66" s="111">
        <f>D66-E66</f>
        <v>1</v>
      </c>
      <c r="G66" s="53"/>
      <c r="H66" s="51"/>
      <c r="I66" s="18"/>
    </row>
    <row r="67" spans="1:9" s="13" customFormat="1" ht="21.95" customHeight="1" x14ac:dyDescent="0.3">
      <c r="A67" s="124"/>
      <c r="B67" s="127"/>
      <c r="C67" s="62" t="s">
        <v>48</v>
      </c>
      <c r="D67" s="156"/>
      <c r="E67" s="156"/>
      <c r="F67" s="156"/>
      <c r="G67" s="65"/>
      <c r="H67" s="66"/>
      <c r="I67" s="25"/>
    </row>
    <row r="68" spans="1:9" s="13" customFormat="1" ht="21.95" customHeight="1" x14ac:dyDescent="0.3">
      <c r="A68" s="124"/>
      <c r="B68" s="127"/>
      <c r="C68" s="61" t="s">
        <v>45</v>
      </c>
      <c r="D68" s="132">
        <v>1</v>
      </c>
      <c r="E68" s="132">
        <v>0</v>
      </c>
      <c r="F68" s="132">
        <f>D68-E68</f>
        <v>1</v>
      </c>
      <c r="G68" s="53"/>
      <c r="H68" s="51"/>
      <c r="I68" s="18"/>
    </row>
    <row r="69" spans="1:9" s="13" customFormat="1" ht="43.5" customHeight="1" x14ac:dyDescent="0.3">
      <c r="A69" s="125"/>
      <c r="B69" s="129"/>
      <c r="C69" s="24" t="s">
        <v>46</v>
      </c>
      <c r="D69" s="131"/>
      <c r="E69" s="131"/>
      <c r="F69" s="131"/>
      <c r="G69" s="2"/>
      <c r="H69" s="59"/>
      <c r="I69" s="60"/>
    </row>
    <row r="70" spans="1:9" s="13" customFormat="1" ht="21.95" customHeight="1" x14ac:dyDescent="0.3">
      <c r="A70" s="67" t="s">
        <v>49</v>
      </c>
      <c r="B70" s="115"/>
      <c r="C70" s="115"/>
      <c r="D70" s="117">
        <f>D72</f>
        <v>56390</v>
      </c>
      <c r="E70" s="117">
        <f t="shared" ref="E70:F70" si="0">E72</f>
        <v>50450</v>
      </c>
      <c r="F70" s="117">
        <f t="shared" si="0"/>
        <v>5940</v>
      </c>
      <c r="G70" s="154"/>
      <c r="H70" s="51"/>
      <c r="I70" s="18"/>
    </row>
    <row r="71" spans="1:9" s="13" customFormat="1" ht="21.95" customHeight="1" x14ac:dyDescent="0.3">
      <c r="A71" s="12" t="s">
        <v>50</v>
      </c>
      <c r="B71" s="116"/>
      <c r="C71" s="116"/>
      <c r="D71" s="118"/>
      <c r="E71" s="118"/>
      <c r="F71" s="118"/>
      <c r="G71" s="154"/>
      <c r="H71" s="52"/>
      <c r="I71" s="17"/>
    </row>
    <row r="72" spans="1:9" s="13" customFormat="1" ht="21.95" customHeight="1" x14ac:dyDescent="0.3">
      <c r="A72" s="142"/>
      <c r="B72" s="58" t="s">
        <v>39</v>
      </c>
      <c r="C72" s="109"/>
      <c r="D72" s="111">
        <f>D74</f>
        <v>56390</v>
      </c>
      <c r="E72" s="111">
        <f t="shared" ref="E72:F72" si="1">E74</f>
        <v>50450</v>
      </c>
      <c r="F72" s="111">
        <f t="shared" si="1"/>
        <v>5940</v>
      </c>
      <c r="G72" s="155"/>
      <c r="H72" s="51"/>
      <c r="I72" s="18"/>
    </row>
    <row r="73" spans="1:9" s="13" customFormat="1" ht="21.95" customHeight="1" x14ac:dyDescent="0.3">
      <c r="A73" s="140"/>
      <c r="B73" s="50" t="s">
        <v>51</v>
      </c>
      <c r="C73" s="110"/>
      <c r="D73" s="112"/>
      <c r="E73" s="112"/>
      <c r="F73" s="112"/>
      <c r="G73" s="155"/>
      <c r="H73" s="52"/>
      <c r="I73" s="17"/>
    </row>
    <row r="74" spans="1:9" s="13" customFormat="1" ht="21.95" customHeight="1" x14ac:dyDescent="0.3">
      <c r="A74" s="140"/>
      <c r="B74" s="109"/>
      <c r="C74" s="58" t="s">
        <v>39</v>
      </c>
      <c r="D74" s="111">
        <v>56390</v>
      </c>
      <c r="E74" s="111">
        <v>50450</v>
      </c>
      <c r="F74" s="111">
        <f>D74-E74</f>
        <v>5940</v>
      </c>
      <c r="G74" s="53" t="s">
        <v>134</v>
      </c>
      <c r="H74" s="51">
        <v>56390000</v>
      </c>
      <c r="I74" s="18" t="s">
        <v>13</v>
      </c>
    </row>
    <row r="75" spans="1:9" s="13" customFormat="1" ht="21.95" customHeight="1" x14ac:dyDescent="0.3">
      <c r="A75" s="140"/>
      <c r="B75" s="119"/>
      <c r="C75" s="49" t="s">
        <v>52</v>
      </c>
      <c r="D75" s="122"/>
      <c r="E75" s="122"/>
      <c r="F75" s="122"/>
      <c r="G75" s="55"/>
      <c r="H75" s="56"/>
      <c r="I75" s="16"/>
    </row>
    <row r="76" spans="1:9" s="13" customFormat="1" ht="21.95" customHeight="1" x14ac:dyDescent="0.3">
      <c r="A76" s="67" t="s">
        <v>53</v>
      </c>
      <c r="B76" s="115"/>
      <c r="C76" s="115"/>
      <c r="D76" s="117">
        <f>D78</f>
        <v>100000</v>
      </c>
      <c r="E76" s="117">
        <f t="shared" ref="E76:F76" si="2">E78</f>
        <v>160000</v>
      </c>
      <c r="F76" s="117">
        <f t="shared" si="2"/>
        <v>-60000</v>
      </c>
      <c r="G76" s="153"/>
      <c r="H76" s="149"/>
      <c r="I76" s="150"/>
    </row>
    <row r="77" spans="1:9" s="13" customFormat="1" ht="21.95" customHeight="1" x14ac:dyDescent="0.3">
      <c r="A77" s="12" t="s">
        <v>54</v>
      </c>
      <c r="B77" s="116"/>
      <c r="C77" s="116"/>
      <c r="D77" s="118"/>
      <c r="E77" s="118"/>
      <c r="F77" s="118"/>
      <c r="G77" s="153"/>
      <c r="H77" s="151"/>
      <c r="I77" s="152"/>
    </row>
    <row r="78" spans="1:9" s="13" customFormat="1" ht="21.95" customHeight="1" x14ac:dyDescent="0.3">
      <c r="A78" s="123"/>
      <c r="B78" s="58" t="s">
        <v>55</v>
      </c>
      <c r="C78" s="109"/>
      <c r="D78" s="111">
        <f>D80+D82</f>
        <v>100000</v>
      </c>
      <c r="E78" s="111">
        <f>E80+E82</f>
        <v>160000</v>
      </c>
      <c r="F78" s="111">
        <f>F80+F82</f>
        <v>-60000</v>
      </c>
      <c r="G78" s="148"/>
      <c r="H78" s="149"/>
      <c r="I78" s="150"/>
    </row>
    <row r="79" spans="1:9" s="13" customFormat="1" ht="21.95" customHeight="1" x14ac:dyDescent="0.3">
      <c r="A79" s="124"/>
      <c r="B79" s="50" t="s">
        <v>57</v>
      </c>
      <c r="C79" s="110"/>
      <c r="D79" s="112"/>
      <c r="E79" s="112"/>
      <c r="F79" s="112"/>
      <c r="G79" s="148"/>
      <c r="H79" s="151"/>
      <c r="I79" s="152"/>
    </row>
    <row r="80" spans="1:9" s="13" customFormat="1" ht="21.95" customHeight="1" x14ac:dyDescent="0.3">
      <c r="A80" s="124"/>
      <c r="B80" s="109"/>
      <c r="C80" s="58" t="s">
        <v>55</v>
      </c>
      <c r="D80" s="111">
        <v>100000</v>
      </c>
      <c r="E80" s="111">
        <v>160000</v>
      </c>
      <c r="F80" s="111">
        <f>D80-E80</f>
        <v>-60000</v>
      </c>
      <c r="G80" s="29" t="s">
        <v>135</v>
      </c>
      <c r="H80" s="51">
        <v>100000000</v>
      </c>
      <c r="I80" s="93" t="s">
        <v>13</v>
      </c>
    </row>
    <row r="81" spans="1:9" s="13" customFormat="1" ht="21.95" customHeight="1" x14ac:dyDescent="0.3">
      <c r="A81" s="124"/>
      <c r="B81" s="110"/>
      <c r="C81" s="50" t="s">
        <v>56</v>
      </c>
      <c r="D81" s="112"/>
      <c r="E81" s="112"/>
      <c r="F81" s="112"/>
      <c r="G81" s="7"/>
      <c r="H81" s="52"/>
      <c r="I81" s="94"/>
    </row>
    <row r="82" spans="1:9" s="13" customFormat="1" ht="21.95" customHeight="1" x14ac:dyDescent="0.3">
      <c r="A82" s="124"/>
      <c r="B82" s="49"/>
      <c r="C82" s="70" t="s">
        <v>58</v>
      </c>
      <c r="D82" s="134">
        <v>0</v>
      </c>
      <c r="E82" s="134">
        <v>0</v>
      </c>
      <c r="F82" s="111">
        <f>D82-E82</f>
        <v>0</v>
      </c>
      <c r="G82" s="71"/>
      <c r="H82" s="51"/>
      <c r="I82" s="18"/>
    </row>
    <row r="83" spans="1:9" s="13" customFormat="1" ht="21.95" customHeight="1" x14ac:dyDescent="0.3">
      <c r="A83" s="125"/>
      <c r="B83" s="49"/>
      <c r="C83" s="49" t="s">
        <v>59</v>
      </c>
      <c r="D83" s="131"/>
      <c r="E83" s="131"/>
      <c r="F83" s="112"/>
      <c r="G83" s="54"/>
      <c r="H83" s="68"/>
      <c r="I83" s="69"/>
    </row>
    <row r="84" spans="1:9" s="13" customFormat="1" ht="21.95" customHeight="1" x14ac:dyDescent="0.3">
      <c r="A84" s="67" t="s">
        <v>66</v>
      </c>
      <c r="B84" s="115"/>
      <c r="C84" s="115"/>
      <c r="D84" s="117">
        <f>D86</f>
        <v>2</v>
      </c>
      <c r="E84" s="117">
        <f t="shared" ref="E84:F84" si="3">E86</f>
        <v>0</v>
      </c>
      <c r="F84" s="117">
        <f t="shared" si="3"/>
        <v>2</v>
      </c>
      <c r="G84" s="148"/>
      <c r="H84" s="149"/>
      <c r="I84" s="150"/>
    </row>
    <row r="85" spans="1:9" s="13" customFormat="1" ht="21.95" customHeight="1" x14ac:dyDescent="0.3">
      <c r="A85" s="12" t="s">
        <v>60</v>
      </c>
      <c r="B85" s="116"/>
      <c r="C85" s="116"/>
      <c r="D85" s="118"/>
      <c r="E85" s="118"/>
      <c r="F85" s="118"/>
      <c r="G85" s="148"/>
      <c r="H85" s="151"/>
      <c r="I85" s="152"/>
    </row>
    <row r="86" spans="1:9" s="13" customFormat="1" ht="21.95" customHeight="1" x14ac:dyDescent="0.3">
      <c r="A86" s="106"/>
      <c r="B86" s="58" t="s">
        <v>39</v>
      </c>
      <c r="C86" s="109"/>
      <c r="D86" s="111">
        <f>D88+D90</f>
        <v>2</v>
      </c>
      <c r="E86" s="111">
        <f>E88+E90</f>
        <v>0</v>
      </c>
      <c r="F86" s="111">
        <f>F88+F90</f>
        <v>2</v>
      </c>
      <c r="G86" s="148"/>
      <c r="H86" s="149"/>
      <c r="I86" s="150"/>
    </row>
    <row r="87" spans="1:9" s="13" customFormat="1" ht="45" customHeight="1" x14ac:dyDescent="0.3">
      <c r="A87" s="107"/>
      <c r="B87" s="72" t="s">
        <v>61</v>
      </c>
      <c r="C87" s="110"/>
      <c r="D87" s="112"/>
      <c r="E87" s="112"/>
      <c r="F87" s="112"/>
      <c r="G87" s="148"/>
      <c r="H87" s="151"/>
      <c r="I87" s="152"/>
    </row>
    <row r="88" spans="1:9" s="13" customFormat="1" ht="20.100000000000001" customHeight="1" x14ac:dyDescent="0.3">
      <c r="A88" s="107"/>
      <c r="B88" s="109"/>
      <c r="C88" s="58" t="s">
        <v>39</v>
      </c>
      <c r="D88" s="111">
        <v>1</v>
      </c>
      <c r="E88" s="111">
        <v>0</v>
      </c>
      <c r="F88" s="111">
        <f>D88-E88</f>
        <v>1</v>
      </c>
      <c r="G88" s="148"/>
      <c r="H88" s="149"/>
      <c r="I88" s="150"/>
    </row>
    <row r="89" spans="1:9" s="13" customFormat="1" ht="20.100000000000001" customHeight="1" x14ac:dyDescent="0.3">
      <c r="A89" s="107"/>
      <c r="B89" s="119"/>
      <c r="C89" s="50" t="s">
        <v>62</v>
      </c>
      <c r="D89" s="112"/>
      <c r="E89" s="112"/>
      <c r="F89" s="112"/>
      <c r="G89" s="148"/>
      <c r="H89" s="151"/>
      <c r="I89" s="152"/>
    </row>
    <row r="90" spans="1:9" s="13" customFormat="1" ht="20.100000000000001" customHeight="1" x14ac:dyDescent="0.3">
      <c r="A90" s="107"/>
      <c r="B90" s="119"/>
      <c r="C90" s="58" t="s">
        <v>63</v>
      </c>
      <c r="D90" s="111">
        <v>1</v>
      </c>
      <c r="E90" s="111">
        <v>0</v>
      </c>
      <c r="F90" s="111">
        <f>D90-E90</f>
        <v>1</v>
      </c>
      <c r="G90" s="148"/>
      <c r="H90" s="149"/>
      <c r="I90" s="150"/>
    </row>
    <row r="91" spans="1:9" s="13" customFormat="1" ht="20.100000000000001" customHeight="1" x14ac:dyDescent="0.3">
      <c r="A91" s="107"/>
      <c r="B91" s="119"/>
      <c r="C91" s="50" t="s">
        <v>64</v>
      </c>
      <c r="D91" s="112"/>
      <c r="E91" s="112"/>
      <c r="F91" s="112"/>
      <c r="G91" s="148"/>
      <c r="H91" s="151"/>
      <c r="I91" s="152"/>
    </row>
    <row r="92" spans="1:9" s="13" customFormat="1" ht="20.100000000000001" customHeight="1" x14ac:dyDescent="0.3">
      <c r="A92" s="67" t="s">
        <v>67</v>
      </c>
      <c r="B92" s="115"/>
      <c r="C92" s="115"/>
      <c r="D92" s="117">
        <f>D94+D98</f>
        <v>3231</v>
      </c>
      <c r="E92" s="117">
        <f>E94+E98</f>
        <v>40</v>
      </c>
      <c r="F92" s="117">
        <f>F94+F98</f>
        <v>3191</v>
      </c>
      <c r="G92" s="153"/>
      <c r="H92" s="149"/>
      <c r="I92" s="150"/>
    </row>
    <row r="93" spans="1:9" s="13" customFormat="1" ht="20.100000000000001" customHeight="1" x14ac:dyDescent="0.3">
      <c r="A93" s="12" t="s">
        <v>68</v>
      </c>
      <c r="B93" s="116"/>
      <c r="C93" s="116"/>
      <c r="D93" s="118"/>
      <c r="E93" s="118"/>
      <c r="F93" s="118"/>
      <c r="G93" s="153"/>
      <c r="H93" s="151"/>
      <c r="I93" s="152"/>
    </row>
    <row r="94" spans="1:9" s="13" customFormat="1" ht="20.100000000000001" customHeight="1" x14ac:dyDescent="0.3">
      <c r="A94" s="183"/>
      <c r="B94" s="58" t="s">
        <v>39</v>
      </c>
      <c r="C94" s="109"/>
      <c r="D94" s="111">
        <f>D96</f>
        <v>30</v>
      </c>
      <c r="E94" s="111">
        <f t="shared" ref="E94:F94" si="4">E96</f>
        <v>40</v>
      </c>
      <c r="F94" s="111">
        <f t="shared" si="4"/>
        <v>-10</v>
      </c>
      <c r="G94" s="148"/>
      <c r="H94" s="149"/>
      <c r="I94" s="150"/>
    </row>
    <row r="95" spans="1:9" s="13" customFormat="1" ht="20.100000000000001" customHeight="1" x14ac:dyDescent="0.3">
      <c r="A95" s="184"/>
      <c r="B95" s="50" t="s">
        <v>69</v>
      </c>
      <c r="C95" s="110"/>
      <c r="D95" s="112"/>
      <c r="E95" s="112"/>
      <c r="F95" s="112"/>
      <c r="G95" s="148"/>
      <c r="H95" s="151"/>
      <c r="I95" s="152"/>
    </row>
    <row r="96" spans="1:9" s="13" customFormat="1" ht="20.100000000000001" customHeight="1" x14ac:dyDescent="0.3">
      <c r="A96" s="184"/>
      <c r="B96" s="109"/>
      <c r="C96" s="58" t="s">
        <v>39</v>
      </c>
      <c r="D96" s="111">
        <v>30</v>
      </c>
      <c r="E96" s="111">
        <v>40</v>
      </c>
      <c r="F96" s="111">
        <f>D96-E96</f>
        <v>-10</v>
      </c>
      <c r="G96" s="29"/>
      <c r="H96" s="51"/>
      <c r="I96" s="93"/>
    </row>
    <row r="97" spans="1:9" s="13" customFormat="1" ht="20.100000000000001" customHeight="1" x14ac:dyDescent="0.3">
      <c r="A97" s="184"/>
      <c r="B97" s="110"/>
      <c r="C97" s="50" t="s">
        <v>70</v>
      </c>
      <c r="D97" s="112"/>
      <c r="E97" s="112"/>
      <c r="F97" s="112"/>
      <c r="G97" s="7"/>
      <c r="H97" s="52"/>
      <c r="I97" s="94"/>
    </row>
    <row r="98" spans="1:9" s="13" customFormat="1" ht="20.100000000000001" customHeight="1" x14ac:dyDescent="0.3">
      <c r="A98" s="184"/>
      <c r="B98" s="70" t="s">
        <v>58</v>
      </c>
      <c r="C98" s="175"/>
      <c r="D98" s="134">
        <f>D100+D102</f>
        <v>3201</v>
      </c>
      <c r="E98" s="134">
        <f t="shared" ref="E98:F98" si="5">E100+E102</f>
        <v>0</v>
      </c>
      <c r="F98" s="134">
        <f t="shared" si="5"/>
        <v>3201</v>
      </c>
      <c r="G98" s="71"/>
      <c r="H98" s="51"/>
      <c r="I98" s="18"/>
    </row>
    <row r="99" spans="1:9" s="13" customFormat="1" ht="20.100000000000001" customHeight="1" x14ac:dyDescent="0.3">
      <c r="A99" s="184"/>
      <c r="B99" s="62" t="s">
        <v>71</v>
      </c>
      <c r="C99" s="176"/>
      <c r="D99" s="133"/>
      <c r="E99" s="133"/>
      <c r="F99" s="133"/>
      <c r="G99" s="65"/>
      <c r="H99" s="73"/>
      <c r="I99" s="74"/>
    </row>
    <row r="100" spans="1:9" s="13" customFormat="1" ht="20.100000000000001" customHeight="1" x14ac:dyDescent="0.3">
      <c r="A100" s="184"/>
      <c r="B100" s="186"/>
      <c r="C100" s="91" t="s">
        <v>72</v>
      </c>
      <c r="D100" s="132">
        <v>1</v>
      </c>
      <c r="E100" s="132">
        <v>0</v>
      </c>
      <c r="F100" s="132">
        <f>D100-E100</f>
        <v>1</v>
      </c>
      <c r="G100" s="75"/>
      <c r="H100" s="76"/>
      <c r="I100" s="77"/>
    </row>
    <row r="101" spans="1:9" s="13" customFormat="1" ht="20.100000000000001" customHeight="1" x14ac:dyDescent="0.3">
      <c r="A101" s="184"/>
      <c r="B101" s="187"/>
      <c r="C101" s="92" t="s">
        <v>71</v>
      </c>
      <c r="D101" s="131"/>
      <c r="E101" s="131"/>
      <c r="F101" s="131"/>
      <c r="G101" s="65"/>
      <c r="H101" s="73"/>
      <c r="I101" s="74"/>
    </row>
    <row r="102" spans="1:9" s="13" customFormat="1" ht="20.100000000000001" customHeight="1" x14ac:dyDescent="0.3">
      <c r="A102" s="184"/>
      <c r="B102" s="187"/>
      <c r="C102" s="91" t="s">
        <v>130</v>
      </c>
      <c r="D102" s="134">
        <v>3200</v>
      </c>
      <c r="E102" s="134">
        <v>0</v>
      </c>
      <c r="F102" s="134">
        <f>D102-E102</f>
        <v>3200</v>
      </c>
      <c r="G102" s="53" t="s">
        <v>136</v>
      </c>
      <c r="H102" s="51">
        <v>600000</v>
      </c>
      <c r="I102" s="18" t="s">
        <v>92</v>
      </c>
    </row>
    <row r="103" spans="1:9" s="13" customFormat="1" ht="20.100000000000001" customHeight="1" x14ac:dyDescent="0.3">
      <c r="A103" s="184"/>
      <c r="B103" s="187"/>
      <c r="C103" s="90" t="s">
        <v>131</v>
      </c>
      <c r="D103" s="130"/>
      <c r="E103" s="130"/>
      <c r="F103" s="130"/>
      <c r="G103" s="55" t="s">
        <v>137</v>
      </c>
      <c r="H103" s="56">
        <v>200000</v>
      </c>
      <c r="I103" s="16" t="s">
        <v>92</v>
      </c>
    </row>
    <row r="104" spans="1:9" s="13" customFormat="1" ht="20.100000000000001" customHeight="1" x14ac:dyDescent="0.3">
      <c r="A104" s="184"/>
      <c r="B104" s="187"/>
      <c r="C104" s="90" t="s">
        <v>132</v>
      </c>
      <c r="D104" s="130"/>
      <c r="E104" s="130"/>
      <c r="F104" s="130"/>
      <c r="G104" s="55" t="s">
        <v>138</v>
      </c>
      <c r="H104" s="56">
        <v>1300000</v>
      </c>
      <c r="I104" s="16" t="s">
        <v>92</v>
      </c>
    </row>
    <row r="105" spans="1:9" s="13" customFormat="1" ht="20.100000000000001" customHeight="1" x14ac:dyDescent="0.3">
      <c r="A105" s="184"/>
      <c r="B105" s="187"/>
      <c r="C105" s="90"/>
      <c r="D105" s="130"/>
      <c r="E105" s="130"/>
      <c r="F105" s="130"/>
      <c r="G105" s="55" t="s">
        <v>139</v>
      </c>
      <c r="H105" s="56">
        <v>750000</v>
      </c>
      <c r="I105" s="16" t="s">
        <v>92</v>
      </c>
    </row>
    <row r="106" spans="1:9" s="13" customFormat="1" ht="20.100000000000001" customHeight="1" x14ac:dyDescent="0.3">
      <c r="A106" s="184"/>
      <c r="B106" s="187"/>
      <c r="C106" s="90"/>
      <c r="D106" s="130"/>
      <c r="E106" s="130"/>
      <c r="F106" s="130"/>
      <c r="G106" s="55" t="s">
        <v>140</v>
      </c>
      <c r="H106" s="56">
        <v>350000</v>
      </c>
      <c r="I106" s="16" t="s">
        <v>92</v>
      </c>
    </row>
    <row r="107" spans="1:9" s="13" customFormat="1" ht="20.100000000000001" customHeight="1" x14ac:dyDescent="0.3">
      <c r="A107" s="185"/>
      <c r="B107" s="188"/>
      <c r="C107" s="90"/>
      <c r="D107" s="131"/>
      <c r="E107" s="131"/>
      <c r="F107" s="131"/>
      <c r="G107" s="2" t="s">
        <v>14</v>
      </c>
      <c r="H107" s="3">
        <f>SUM(H102:H106)</f>
        <v>3200000</v>
      </c>
      <c r="I107" s="17" t="s">
        <v>13</v>
      </c>
    </row>
    <row r="108" spans="1:9" ht="21.95" customHeight="1" thickBot="1" x14ac:dyDescent="0.35">
      <c r="A108" s="102" t="s">
        <v>0</v>
      </c>
      <c r="B108" s="103"/>
      <c r="C108" s="104"/>
      <c r="D108" s="20">
        <f>D52+D70+D76+D84+D92</f>
        <v>219628</v>
      </c>
      <c r="E108" s="20">
        <f>E52+E70+E76+E84+E92</f>
        <v>278241</v>
      </c>
      <c r="F108" s="20">
        <f>F52+F70+F76+F84+F92</f>
        <v>-58613</v>
      </c>
      <c r="G108" s="5"/>
      <c r="H108" s="6"/>
      <c r="I108" s="21"/>
    </row>
    <row r="109" spans="1:9" ht="21.95" customHeight="1" thickTop="1" x14ac:dyDescent="0.3">
      <c r="A109" s="67" t="s">
        <v>73</v>
      </c>
      <c r="B109" s="115"/>
      <c r="C109" s="115"/>
      <c r="D109" s="117">
        <f>D111</f>
        <v>1000</v>
      </c>
      <c r="E109" s="117">
        <f t="shared" ref="E109:F109" si="6">E111</f>
        <v>2</v>
      </c>
      <c r="F109" s="117">
        <f t="shared" si="6"/>
        <v>998</v>
      </c>
      <c r="G109" s="29"/>
      <c r="H109" s="30"/>
      <c r="I109" s="31"/>
    </row>
    <row r="110" spans="1:9" ht="21.95" customHeight="1" x14ac:dyDescent="0.3">
      <c r="A110" s="12" t="s">
        <v>74</v>
      </c>
      <c r="B110" s="116"/>
      <c r="C110" s="116"/>
      <c r="D110" s="118"/>
      <c r="E110" s="118"/>
      <c r="F110" s="118"/>
      <c r="G110" s="7"/>
      <c r="H110" s="8"/>
      <c r="I110" s="9"/>
    </row>
    <row r="111" spans="1:9" ht="21.95" customHeight="1" x14ac:dyDescent="0.3">
      <c r="A111" s="142"/>
      <c r="B111" s="58" t="s">
        <v>39</v>
      </c>
      <c r="C111" s="109"/>
      <c r="D111" s="111">
        <f>D113+D115</f>
        <v>1000</v>
      </c>
      <c r="E111" s="111">
        <f>E113+E115</f>
        <v>2</v>
      </c>
      <c r="F111" s="111">
        <f>F113+F115</f>
        <v>998</v>
      </c>
      <c r="G111" s="29"/>
      <c r="H111" s="51"/>
      <c r="I111" s="18"/>
    </row>
    <row r="112" spans="1:9" ht="21.95" customHeight="1" x14ac:dyDescent="0.3">
      <c r="A112" s="140"/>
      <c r="B112" s="50" t="s">
        <v>74</v>
      </c>
      <c r="C112" s="110"/>
      <c r="D112" s="112"/>
      <c r="E112" s="112"/>
      <c r="F112" s="112"/>
      <c r="G112" s="7"/>
      <c r="H112" s="52"/>
      <c r="I112" s="17"/>
    </row>
    <row r="113" spans="1:9" ht="21.95" customHeight="1" x14ac:dyDescent="0.3">
      <c r="A113" s="140"/>
      <c r="B113" s="109"/>
      <c r="C113" s="58" t="s">
        <v>39</v>
      </c>
      <c r="D113" s="111">
        <v>700</v>
      </c>
      <c r="E113" s="111">
        <v>1</v>
      </c>
      <c r="F113" s="111">
        <f>D113-E113</f>
        <v>699</v>
      </c>
      <c r="G113" s="29" t="s">
        <v>141</v>
      </c>
      <c r="H113" s="51"/>
      <c r="I113" s="18"/>
    </row>
    <row r="114" spans="1:9" ht="21.95" customHeight="1" x14ac:dyDescent="0.3">
      <c r="A114" s="140"/>
      <c r="B114" s="119"/>
      <c r="C114" s="50" t="s">
        <v>75</v>
      </c>
      <c r="D114" s="112"/>
      <c r="E114" s="112"/>
      <c r="F114" s="112"/>
      <c r="G114" s="7"/>
      <c r="H114" s="52"/>
      <c r="I114" s="17"/>
    </row>
    <row r="115" spans="1:9" ht="21.95" customHeight="1" x14ac:dyDescent="0.3">
      <c r="A115" s="140"/>
      <c r="B115" s="119"/>
      <c r="C115" s="58" t="s">
        <v>63</v>
      </c>
      <c r="D115" s="111">
        <v>300</v>
      </c>
      <c r="E115" s="111">
        <v>1</v>
      </c>
      <c r="F115" s="111">
        <f>D115-E115</f>
        <v>299</v>
      </c>
      <c r="G115" s="29" t="s">
        <v>142</v>
      </c>
      <c r="H115" s="51"/>
      <c r="I115" s="18"/>
    </row>
    <row r="116" spans="1:9" ht="21.95" customHeight="1" x14ac:dyDescent="0.3">
      <c r="A116" s="141"/>
      <c r="B116" s="119"/>
      <c r="C116" s="50" t="s">
        <v>76</v>
      </c>
      <c r="D116" s="112"/>
      <c r="E116" s="112"/>
      <c r="F116" s="112"/>
      <c r="G116" s="7"/>
      <c r="H116" s="52"/>
      <c r="I116" s="17"/>
    </row>
    <row r="117" spans="1:9" s="13" customFormat="1" ht="21.95" customHeight="1" x14ac:dyDescent="0.3">
      <c r="A117" s="83" t="s">
        <v>58</v>
      </c>
      <c r="B117" s="146"/>
      <c r="C117" s="143"/>
      <c r="D117" s="117">
        <f>D119+D123</f>
        <v>4642</v>
      </c>
      <c r="E117" s="117">
        <f t="shared" ref="E117:F117" si="7">E119+E123</f>
        <v>4400</v>
      </c>
      <c r="F117" s="117">
        <f t="shared" si="7"/>
        <v>242</v>
      </c>
      <c r="G117" s="32"/>
      <c r="H117" s="27"/>
      <c r="I117" s="28"/>
    </row>
    <row r="118" spans="1:9" s="13" customFormat="1" ht="21.95" customHeight="1" x14ac:dyDescent="0.3">
      <c r="A118" s="84" t="s">
        <v>77</v>
      </c>
      <c r="B118" s="147"/>
      <c r="C118" s="144"/>
      <c r="D118" s="118"/>
      <c r="E118" s="118"/>
      <c r="F118" s="118"/>
      <c r="G118" s="26"/>
      <c r="H118" s="3"/>
      <c r="I118" s="4"/>
    </row>
    <row r="119" spans="1:9" s="13" customFormat="1" ht="21.95" customHeight="1" x14ac:dyDescent="0.3">
      <c r="A119" s="139"/>
      <c r="B119" s="79" t="s">
        <v>72</v>
      </c>
      <c r="C119" s="48"/>
      <c r="D119" s="111">
        <f>D121</f>
        <v>240</v>
      </c>
      <c r="E119" s="111">
        <f t="shared" ref="E119:F119" si="8">E121</f>
        <v>0</v>
      </c>
      <c r="F119" s="111">
        <f t="shared" si="8"/>
        <v>240</v>
      </c>
      <c r="G119" s="29"/>
      <c r="H119" s="51"/>
      <c r="I119" s="18"/>
    </row>
    <row r="120" spans="1:9" s="13" customFormat="1" ht="21.95" customHeight="1" x14ac:dyDescent="0.3">
      <c r="A120" s="140"/>
      <c r="B120" s="78" t="s">
        <v>78</v>
      </c>
      <c r="C120" s="50"/>
      <c r="D120" s="112"/>
      <c r="E120" s="112"/>
      <c r="F120" s="112"/>
      <c r="G120" s="7"/>
      <c r="H120" s="52"/>
      <c r="I120" s="17"/>
    </row>
    <row r="121" spans="1:9" s="13" customFormat="1" ht="21.95" customHeight="1" x14ac:dyDescent="0.3">
      <c r="A121" s="140"/>
      <c r="B121" s="136"/>
      <c r="C121" s="58" t="s">
        <v>44</v>
      </c>
      <c r="D121" s="111">
        <v>240</v>
      </c>
      <c r="E121" s="111">
        <v>0</v>
      </c>
      <c r="F121" s="111">
        <f>D121-E121</f>
        <v>240</v>
      </c>
      <c r="G121" s="177" t="s">
        <v>144</v>
      </c>
      <c r="H121" s="178"/>
      <c r="I121" s="179"/>
    </row>
    <row r="122" spans="1:9" s="13" customFormat="1" ht="21.95" customHeight="1" x14ac:dyDescent="0.3">
      <c r="A122" s="140"/>
      <c r="B122" s="145"/>
      <c r="C122" s="50" t="s">
        <v>79</v>
      </c>
      <c r="D122" s="112"/>
      <c r="E122" s="112"/>
      <c r="F122" s="112"/>
      <c r="G122" s="180" t="s">
        <v>145</v>
      </c>
      <c r="H122" s="181"/>
      <c r="I122" s="182"/>
    </row>
    <row r="123" spans="1:9" s="13" customFormat="1" ht="21.95" customHeight="1" x14ac:dyDescent="0.3">
      <c r="A123" s="140"/>
      <c r="B123" s="79" t="s">
        <v>58</v>
      </c>
      <c r="C123" s="126"/>
      <c r="D123" s="111">
        <f>D125+D127+D129</f>
        <v>4402</v>
      </c>
      <c r="E123" s="111">
        <f t="shared" ref="E123" si="9">E125+E127+E129</f>
        <v>4400</v>
      </c>
      <c r="F123" s="111">
        <f t="shared" ref="F123" si="10">D123-E123</f>
        <v>2</v>
      </c>
      <c r="G123" s="22"/>
      <c r="H123" s="56"/>
      <c r="I123" s="16"/>
    </row>
    <row r="124" spans="1:9" s="13" customFormat="1" ht="21.95" customHeight="1" x14ac:dyDescent="0.3">
      <c r="A124" s="140"/>
      <c r="B124" s="78" t="s">
        <v>80</v>
      </c>
      <c r="C124" s="129"/>
      <c r="D124" s="112"/>
      <c r="E124" s="112"/>
      <c r="F124" s="112"/>
      <c r="G124" s="23"/>
      <c r="H124" s="52"/>
      <c r="I124" s="17"/>
    </row>
    <row r="125" spans="1:9" s="13" customFormat="1" ht="21.95" customHeight="1" x14ac:dyDescent="0.3">
      <c r="A125" s="140"/>
      <c r="B125" s="136"/>
      <c r="C125" s="58" t="s">
        <v>44</v>
      </c>
      <c r="D125" s="134">
        <v>1</v>
      </c>
      <c r="E125" s="134">
        <v>0</v>
      </c>
      <c r="F125" s="111">
        <f t="shared" ref="F125" si="11">D125-E125</f>
        <v>1</v>
      </c>
      <c r="G125" s="55"/>
      <c r="H125" s="56"/>
      <c r="I125" s="16"/>
    </row>
    <row r="126" spans="1:9" s="13" customFormat="1" ht="42" customHeight="1" x14ac:dyDescent="0.3">
      <c r="A126" s="140"/>
      <c r="B126" s="137"/>
      <c r="C126" s="49" t="s">
        <v>81</v>
      </c>
      <c r="D126" s="133"/>
      <c r="E126" s="133"/>
      <c r="F126" s="112"/>
      <c r="G126" s="55"/>
      <c r="H126" s="56"/>
      <c r="I126" s="16"/>
    </row>
    <row r="127" spans="1:9" s="13" customFormat="1" ht="21.95" customHeight="1" x14ac:dyDescent="0.3">
      <c r="A127" s="140"/>
      <c r="B127" s="137"/>
      <c r="C127" s="80" t="s">
        <v>58</v>
      </c>
      <c r="D127" s="132">
        <v>1</v>
      </c>
      <c r="E127" s="132">
        <v>0</v>
      </c>
      <c r="F127" s="111">
        <f t="shared" ref="F127" si="12">D127-E127</f>
        <v>1</v>
      </c>
      <c r="G127" s="75"/>
      <c r="H127" s="81"/>
      <c r="I127" s="82"/>
    </row>
    <row r="128" spans="1:9" s="13" customFormat="1" ht="21.95" customHeight="1" x14ac:dyDescent="0.3">
      <c r="A128" s="140"/>
      <c r="B128" s="137"/>
      <c r="C128" s="63" t="s">
        <v>82</v>
      </c>
      <c r="D128" s="133"/>
      <c r="E128" s="133"/>
      <c r="F128" s="112"/>
      <c r="G128" s="65"/>
      <c r="H128" s="66"/>
      <c r="I128" s="25"/>
    </row>
    <row r="129" spans="1:9" s="13" customFormat="1" ht="21.95" customHeight="1" x14ac:dyDescent="0.3">
      <c r="A129" s="140"/>
      <c r="B129" s="137"/>
      <c r="C129" s="61" t="s">
        <v>45</v>
      </c>
      <c r="D129" s="132">
        <v>4400</v>
      </c>
      <c r="E129" s="132">
        <v>4400</v>
      </c>
      <c r="F129" s="111">
        <f t="shared" ref="F129" si="13">D129-E129</f>
        <v>0</v>
      </c>
      <c r="G129" s="55" t="s">
        <v>143</v>
      </c>
      <c r="H129" s="56">
        <v>2200000</v>
      </c>
      <c r="I129" s="16" t="s">
        <v>13</v>
      </c>
    </row>
    <row r="130" spans="1:9" s="13" customFormat="1" ht="21.95" customHeight="1" x14ac:dyDescent="0.3">
      <c r="A130" s="140"/>
      <c r="B130" s="137"/>
      <c r="C130" s="61" t="s">
        <v>83</v>
      </c>
      <c r="D130" s="130"/>
      <c r="E130" s="130"/>
      <c r="F130" s="122"/>
      <c r="G130" s="55" t="s">
        <v>146</v>
      </c>
      <c r="H130" s="56">
        <v>2200000</v>
      </c>
      <c r="I130" s="16" t="s">
        <v>13</v>
      </c>
    </row>
    <row r="131" spans="1:9" s="13" customFormat="1" ht="21.95" customHeight="1" x14ac:dyDescent="0.3">
      <c r="A131" s="141"/>
      <c r="B131" s="138"/>
      <c r="C131" s="24"/>
      <c r="D131" s="131"/>
      <c r="E131" s="131"/>
      <c r="F131" s="112"/>
      <c r="G131" s="2" t="s">
        <v>14</v>
      </c>
      <c r="H131" s="3">
        <f>SUM(H129:H130)</f>
        <v>4400000</v>
      </c>
      <c r="I131" s="17" t="s">
        <v>13</v>
      </c>
    </row>
    <row r="132" spans="1:9" s="13" customFormat="1" ht="21.95" customHeight="1" x14ac:dyDescent="0.3">
      <c r="A132" s="67" t="s">
        <v>53</v>
      </c>
      <c r="B132" s="115"/>
      <c r="C132" s="115"/>
      <c r="D132" s="117">
        <f>D134+D140</f>
        <v>1003</v>
      </c>
      <c r="E132" s="117">
        <f t="shared" ref="E132:F132" si="14">E134+E140</f>
        <v>1</v>
      </c>
      <c r="F132" s="117">
        <f t="shared" si="14"/>
        <v>1002</v>
      </c>
      <c r="G132" s="120"/>
      <c r="H132" s="51"/>
      <c r="I132" s="18"/>
    </row>
    <row r="133" spans="1:9" s="13" customFormat="1" ht="21.95" customHeight="1" x14ac:dyDescent="0.3">
      <c r="A133" s="12" t="s">
        <v>84</v>
      </c>
      <c r="B133" s="116"/>
      <c r="C133" s="116"/>
      <c r="D133" s="118"/>
      <c r="E133" s="118"/>
      <c r="F133" s="118"/>
      <c r="G133" s="121"/>
      <c r="H133" s="52"/>
      <c r="I133" s="17"/>
    </row>
    <row r="134" spans="1:9" s="13" customFormat="1" ht="21.95" customHeight="1" x14ac:dyDescent="0.3">
      <c r="A134" s="123"/>
      <c r="B134" s="58" t="s">
        <v>44</v>
      </c>
      <c r="C134" s="109"/>
      <c r="D134" s="111">
        <f>D136+D138</f>
        <v>2</v>
      </c>
      <c r="E134" s="111">
        <f t="shared" ref="E134:F134" si="15">E136+E138</f>
        <v>0</v>
      </c>
      <c r="F134" s="111">
        <f t="shared" si="15"/>
        <v>2</v>
      </c>
      <c r="G134" s="120"/>
      <c r="H134" s="51"/>
      <c r="I134" s="18"/>
    </row>
    <row r="135" spans="1:9" s="13" customFormat="1" ht="21.95" customHeight="1" x14ac:dyDescent="0.3">
      <c r="A135" s="124"/>
      <c r="B135" s="50" t="s">
        <v>85</v>
      </c>
      <c r="C135" s="110"/>
      <c r="D135" s="112"/>
      <c r="E135" s="112"/>
      <c r="F135" s="112"/>
      <c r="G135" s="121"/>
      <c r="H135" s="52"/>
      <c r="I135" s="17"/>
    </row>
    <row r="136" spans="1:9" s="13" customFormat="1" ht="21.95" customHeight="1" x14ac:dyDescent="0.3">
      <c r="A136" s="124"/>
      <c r="B136" s="126"/>
      <c r="C136" s="58" t="s">
        <v>44</v>
      </c>
      <c r="D136" s="111">
        <v>1</v>
      </c>
      <c r="E136" s="111">
        <v>0</v>
      </c>
      <c r="F136" s="111">
        <f>D136-E136</f>
        <v>1</v>
      </c>
      <c r="G136" s="22"/>
      <c r="H136" s="56"/>
      <c r="I136" s="16"/>
    </row>
    <row r="137" spans="1:9" s="13" customFormat="1" ht="21.95" customHeight="1" x14ac:dyDescent="0.3">
      <c r="A137" s="124"/>
      <c r="B137" s="127"/>
      <c r="C137" s="50" t="s">
        <v>86</v>
      </c>
      <c r="D137" s="112"/>
      <c r="E137" s="112"/>
      <c r="F137" s="112"/>
      <c r="G137" s="23"/>
      <c r="H137" s="52"/>
      <c r="I137" s="17"/>
    </row>
    <row r="138" spans="1:9" s="13" customFormat="1" ht="21.95" customHeight="1" x14ac:dyDescent="0.3">
      <c r="A138" s="124"/>
      <c r="B138" s="127"/>
      <c r="C138" s="70" t="s">
        <v>58</v>
      </c>
      <c r="D138" s="134">
        <v>1</v>
      </c>
      <c r="E138" s="134">
        <v>0</v>
      </c>
      <c r="F138" s="111">
        <f>D138-E138</f>
        <v>1</v>
      </c>
      <c r="G138" s="85"/>
      <c r="H138" s="56"/>
      <c r="I138" s="16"/>
    </row>
    <row r="139" spans="1:9" s="13" customFormat="1" ht="21.95" customHeight="1" x14ac:dyDescent="0.3">
      <c r="A139" s="124"/>
      <c r="B139" s="128"/>
      <c r="C139" s="62" t="s">
        <v>89</v>
      </c>
      <c r="D139" s="133"/>
      <c r="E139" s="133"/>
      <c r="F139" s="112"/>
      <c r="G139" s="86"/>
      <c r="H139" s="66"/>
      <c r="I139" s="25"/>
    </row>
    <row r="140" spans="1:9" s="13" customFormat="1" ht="21.95" customHeight="1" x14ac:dyDescent="0.3">
      <c r="A140" s="124"/>
      <c r="B140" s="70" t="s">
        <v>58</v>
      </c>
      <c r="C140" s="135"/>
      <c r="D140" s="132">
        <f>D142+D144</f>
        <v>1001</v>
      </c>
      <c r="E140" s="132">
        <f t="shared" ref="E140:F140" si="16">E142+E144</f>
        <v>1</v>
      </c>
      <c r="F140" s="132">
        <f t="shared" si="16"/>
        <v>1000</v>
      </c>
      <c r="G140" s="85"/>
      <c r="H140" s="56"/>
      <c r="I140" s="16"/>
    </row>
    <row r="141" spans="1:9" s="13" customFormat="1" ht="21.95" customHeight="1" x14ac:dyDescent="0.3">
      <c r="A141" s="124"/>
      <c r="B141" s="62" t="s">
        <v>87</v>
      </c>
      <c r="C141" s="128"/>
      <c r="D141" s="133"/>
      <c r="E141" s="133"/>
      <c r="F141" s="133"/>
      <c r="G141" s="86"/>
      <c r="H141" s="66"/>
      <c r="I141" s="25"/>
    </row>
    <row r="142" spans="1:9" s="13" customFormat="1" ht="21.95" customHeight="1" x14ac:dyDescent="0.3">
      <c r="A142" s="124"/>
      <c r="B142" s="127"/>
      <c r="C142" s="87" t="s">
        <v>72</v>
      </c>
      <c r="D142" s="132">
        <v>1</v>
      </c>
      <c r="E142" s="132">
        <v>0</v>
      </c>
      <c r="F142" s="132">
        <f>D142-E142</f>
        <v>1</v>
      </c>
      <c r="G142" s="88"/>
      <c r="H142" s="81"/>
      <c r="I142" s="82"/>
    </row>
    <row r="143" spans="1:9" s="13" customFormat="1" ht="21.95" customHeight="1" x14ac:dyDescent="0.3">
      <c r="A143" s="124"/>
      <c r="B143" s="127"/>
      <c r="C143" s="62" t="s">
        <v>88</v>
      </c>
      <c r="D143" s="133"/>
      <c r="E143" s="133"/>
      <c r="F143" s="133"/>
      <c r="G143" s="86"/>
      <c r="H143" s="66"/>
      <c r="I143" s="25"/>
    </row>
    <row r="144" spans="1:9" s="13" customFormat="1" ht="21.95" customHeight="1" x14ac:dyDescent="0.3">
      <c r="A144" s="124"/>
      <c r="B144" s="127"/>
      <c r="C144" s="70" t="s">
        <v>58</v>
      </c>
      <c r="D144" s="130">
        <v>1000</v>
      </c>
      <c r="E144" s="130">
        <v>1</v>
      </c>
      <c r="F144" s="132">
        <f>D144-E144</f>
        <v>999</v>
      </c>
      <c r="G144" s="85" t="s">
        <v>147</v>
      </c>
      <c r="H144" s="56"/>
      <c r="I144" s="16"/>
    </row>
    <row r="145" spans="1:9" s="13" customFormat="1" ht="21.95" customHeight="1" x14ac:dyDescent="0.3">
      <c r="A145" s="125"/>
      <c r="B145" s="129"/>
      <c r="C145" s="49" t="s">
        <v>90</v>
      </c>
      <c r="D145" s="131"/>
      <c r="E145" s="131"/>
      <c r="F145" s="133"/>
      <c r="G145" s="85"/>
      <c r="H145" s="56"/>
      <c r="I145" s="16"/>
    </row>
    <row r="146" spans="1:9" s="13" customFormat="1" ht="21.95" customHeight="1" x14ac:dyDescent="0.3">
      <c r="A146" s="67" t="s">
        <v>65</v>
      </c>
      <c r="B146" s="115"/>
      <c r="C146" s="115"/>
      <c r="D146" s="117">
        <f>D148</f>
        <v>28200</v>
      </c>
      <c r="E146" s="117">
        <f t="shared" ref="E146:F146" si="17">E148</f>
        <v>21653</v>
      </c>
      <c r="F146" s="117">
        <f t="shared" si="17"/>
        <v>6547</v>
      </c>
      <c r="G146" s="120"/>
      <c r="H146" s="51"/>
      <c r="I146" s="18"/>
    </row>
    <row r="147" spans="1:9" s="13" customFormat="1" ht="21.95" customHeight="1" x14ac:dyDescent="0.3">
      <c r="A147" s="12" t="s">
        <v>1</v>
      </c>
      <c r="B147" s="116"/>
      <c r="C147" s="116"/>
      <c r="D147" s="118"/>
      <c r="E147" s="118"/>
      <c r="F147" s="118"/>
      <c r="G147" s="121"/>
      <c r="H147" s="52"/>
      <c r="I147" s="17"/>
    </row>
    <row r="148" spans="1:9" s="13" customFormat="1" ht="21.95" customHeight="1" x14ac:dyDescent="0.3">
      <c r="A148" s="142"/>
      <c r="B148" s="58" t="s">
        <v>39</v>
      </c>
      <c r="C148" s="109"/>
      <c r="D148" s="111">
        <f>D150+D155</f>
        <v>28200</v>
      </c>
      <c r="E148" s="111">
        <f t="shared" ref="E148:F148" si="18">E150+E155</f>
        <v>21653</v>
      </c>
      <c r="F148" s="111">
        <f t="shared" si="18"/>
        <v>6547</v>
      </c>
      <c r="G148" s="120"/>
      <c r="H148" s="51"/>
      <c r="I148" s="18"/>
    </row>
    <row r="149" spans="1:9" s="13" customFormat="1" ht="21.95" customHeight="1" x14ac:dyDescent="0.3">
      <c r="A149" s="140"/>
      <c r="B149" s="50" t="s">
        <v>1</v>
      </c>
      <c r="C149" s="110"/>
      <c r="D149" s="112"/>
      <c r="E149" s="112"/>
      <c r="F149" s="112"/>
      <c r="G149" s="121"/>
      <c r="H149" s="52"/>
      <c r="I149" s="17"/>
    </row>
    <row r="150" spans="1:9" s="13" customFormat="1" ht="21.95" customHeight="1" x14ac:dyDescent="0.3">
      <c r="A150" s="140"/>
      <c r="B150" s="174"/>
      <c r="C150" s="58" t="s">
        <v>39</v>
      </c>
      <c r="D150" s="111">
        <v>25000</v>
      </c>
      <c r="E150" s="111">
        <v>18500</v>
      </c>
      <c r="F150" s="111">
        <f>D150-E150</f>
        <v>6500</v>
      </c>
      <c r="G150" s="53" t="s">
        <v>149</v>
      </c>
      <c r="H150" s="51">
        <v>6500000</v>
      </c>
      <c r="I150" s="18" t="s">
        <v>92</v>
      </c>
    </row>
    <row r="151" spans="1:9" s="13" customFormat="1" ht="21.95" customHeight="1" x14ac:dyDescent="0.3">
      <c r="A151" s="140"/>
      <c r="B151" s="137"/>
      <c r="C151" s="49" t="s">
        <v>91</v>
      </c>
      <c r="D151" s="122"/>
      <c r="E151" s="122"/>
      <c r="F151" s="122"/>
      <c r="G151" s="55" t="s">
        <v>150</v>
      </c>
      <c r="H151" s="56">
        <v>6500000</v>
      </c>
      <c r="I151" s="16" t="s">
        <v>13</v>
      </c>
    </row>
    <row r="152" spans="1:9" s="13" customFormat="1" ht="21.95" customHeight="1" x14ac:dyDescent="0.3">
      <c r="A152" s="140"/>
      <c r="B152" s="137"/>
      <c r="C152" s="24"/>
      <c r="D152" s="122"/>
      <c r="E152" s="122"/>
      <c r="F152" s="122"/>
      <c r="G152" s="55" t="s">
        <v>151</v>
      </c>
      <c r="H152" s="56">
        <v>6500000</v>
      </c>
      <c r="I152" s="16" t="s">
        <v>13</v>
      </c>
    </row>
    <row r="153" spans="1:9" s="13" customFormat="1" ht="21.95" customHeight="1" x14ac:dyDescent="0.3">
      <c r="A153" s="140"/>
      <c r="B153" s="137"/>
      <c r="C153" s="24"/>
      <c r="D153" s="122"/>
      <c r="E153" s="122"/>
      <c r="F153" s="122"/>
      <c r="G153" s="55" t="s">
        <v>148</v>
      </c>
      <c r="H153" s="56">
        <v>5500000</v>
      </c>
      <c r="I153" s="16" t="s">
        <v>13</v>
      </c>
    </row>
    <row r="154" spans="1:9" s="13" customFormat="1" ht="21.95" customHeight="1" x14ac:dyDescent="0.3">
      <c r="A154" s="140"/>
      <c r="B154" s="137"/>
      <c r="C154" s="19"/>
      <c r="D154" s="112"/>
      <c r="E154" s="112"/>
      <c r="F154" s="112"/>
      <c r="G154" s="2" t="s">
        <v>14</v>
      </c>
      <c r="H154" s="3">
        <f>SUM(H150:H153)</f>
        <v>25000000</v>
      </c>
      <c r="I154" s="17" t="s">
        <v>13</v>
      </c>
    </row>
    <row r="155" spans="1:9" s="13" customFormat="1" ht="21.95" customHeight="1" x14ac:dyDescent="0.3">
      <c r="A155" s="140"/>
      <c r="B155" s="137"/>
      <c r="C155" s="61" t="s">
        <v>58</v>
      </c>
      <c r="D155" s="134">
        <v>3200</v>
      </c>
      <c r="E155" s="134">
        <v>3153</v>
      </c>
      <c r="F155" s="134">
        <f>D155-E155</f>
        <v>47</v>
      </c>
      <c r="G155" s="53" t="s">
        <v>112</v>
      </c>
      <c r="H155" s="51">
        <v>600000</v>
      </c>
      <c r="I155" s="18" t="s">
        <v>92</v>
      </c>
    </row>
    <row r="156" spans="1:9" s="13" customFormat="1" ht="21.95" customHeight="1" x14ac:dyDescent="0.3">
      <c r="A156" s="140"/>
      <c r="B156" s="137"/>
      <c r="C156" s="24" t="s">
        <v>107</v>
      </c>
      <c r="D156" s="130"/>
      <c r="E156" s="130"/>
      <c r="F156" s="130"/>
      <c r="G156" s="55" t="s">
        <v>111</v>
      </c>
      <c r="H156" s="56">
        <v>200000</v>
      </c>
      <c r="I156" s="16" t="s">
        <v>92</v>
      </c>
    </row>
    <row r="157" spans="1:9" s="13" customFormat="1" ht="21.95" customHeight="1" x14ac:dyDescent="0.3">
      <c r="A157" s="140"/>
      <c r="B157" s="137"/>
      <c r="C157" s="24" t="s">
        <v>108</v>
      </c>
      <c r="D157" s="130"/>
      <c r="E157" s="130"/>
      <c r="F157" s="130"/>
      <c r="G157" s="55" t="s">
        <v>110</v>
      </c>
      <c r="H157" s="56">
        <v>1300000</v>
      </c>
      <c r="I157" s="16" t="s">
        <v>92</v>
      </c>
    </row>
    <row r="158" spans="1:9" s="13" customFormat="1" ht="21.95" customHeight="1" x14ac:dyDescent="0.3">
      <c r="A158" s="140"/>
      <c r="B158" s="137"/>
      <c r="C158" s="24"/>
      <c r="D158" s="130"/>
      <c r="E158" s="130"/>
      <c r="F158" s="130"/>
      <c r="G158" s="55" t="s">
        <v>109</v>
      </c>
      <c r="H158" s="56">
        <v>750000</v>
      </c>
      <c r="I158" s="16" t="s">
        <v>92</v>
      </c>
    </row>
    <row r="159" spans="1:9" s="13" customFormat="1" ht="21.95" customHeight="1" x14ac:dyDescent="0.3">
      <c r="A159" s="140"/>
      <c r="B159" s="137"/>
      <c r="C159" s="24"/>
      <c r="D159" s="130"/>
      <c r="E159" s="130"/>
      <c r="F159" s="130"/>
      <c r="G159" s="55" t="s">
        <v>113</v>
      </c>
      <c r="H159" s="56">
        <v>350000</v>
      </c>
      <c r="I159" s="16" t="s">
        <v>92</v>
      </c>
    </row>
    <row r="160" spans="1:9" s="13" customFormat="1" ht="21.95" customHeight="1" x14ac:dyDescent="0.3">
      <c r="A160" s="141"/>
      <c r="B160" s="138"/>
      <c r="C160" s="24"/>
      <c r="D160" s="131"/>
      <c r="E160" s="131"/>
      <c r="F160" s="131"/>
      <c r="G160" s="2" t="s">
        <v>14</v>
      </c>
      <c r="H160" s="3">
        <f>SUM(H155:H159)</f>
        <v>3200000</v>
      </c>
      <c r="I160" s="17" t="s">
        <v>13</v>
      </c>
    </row>
    <row r="161" spans="1:9" s="13" customFormat="1" ht="21.95" customHeight="1" x14ac:dyDescent="0.3">
      <c r="A161" s="67" t="s">
        <v>93</v>
      </c>
      <c r="B161" s="115"/>
      <c r="C161" s="115"/>
      <c r="D161" s="117">
        <f>D163</f>
        <v>184780</v>
      </c>
      <c r="E161" s="117">
        <f t="shared" ref="E161:F161" si="19">E163</f>
        <v>190503</v>
      </c>
      <c r="F161" s="117">
        <f t="shared" si="19"/>
        <v>-5723</v>
      </c>
      <c r="G161" s="29"/>
      <c r="H161" s="51"/>
      <c r="I161" s="18"/>
    </row>
    <row r="162" spans="1:9" s="13" customFormat="1" ht="21.95" customHeight="1" x14ac:dyDescent="0.3">
      <c r="A162" s="12" t="s">
        <v>94</v>
      </c>
      <c r="B162" s="116"/>
      <c r="C162" s="116"/>
      <c r="D162" s="118"/>
      <c r="E162" s="118"/>
      <c r="F162" s="118"/>
      <c r="G162" s="7"/>
      <c r="H162" s="52"/>
      <c r="I162" s="17"/>
    </row>
    <row r="163" spans="1:9" s="13" customFormat="1" ht="21.95" customHeight="1" x14ac:dyDescent="0.3">
      <c r="A163" s="123"/>
      <c r="B163" s="58" t="s">
        <v>39</v>
      </c>
      <c r="C163" s="109"/>
      <c r="D163" s="111">
        <f>D165+D167</f>
        <v>184780</v>
      </c>
      <c r="E163" s="111">
        <f t="shared" ref="E163:F163" si="20">E165+E167</f>
        <v>190503</v>
      </c>
      <c r="F163" s="111">
        <f t="shared" si="20"/>
        <v>-5723</v>
      </c>
      <c r="G163" s="29"/>
      <c r="H163" s="51"/>
      <c r="I163" s="18"/>
    </row>
    <row r="164" spans="1:9" s="13" customFormat="1" ht="21.95" customHeight="1" x14ac:dyDescent="0.3">
      <c r="A164" s="124"/>
      <c r="B164" s="50" t="s">
        <v>95</v>
      </c>
      <c r="C164" s="110"/>
      <c r="D164" s="112"/>
      <c r="E164" s="112"/>
      <c r="F164" s="112"/>
      <c r="G164" s="7"/>
      <c r="H164" s="52"/>
      <c r="I164" s="17"/>
    </row>
    <row r="165" spans="1:9" s="13" customFormat="1" ht="21.95" customHeight="1" x14ac:dyDescent="0.3">
      <c r="A165" s="124"/>
      <c r="B165" s="126"/>
      <c r="C165" s="58" t="s">
        <v>39</v>
      </c>
      <c r="D165" s="111">
        <v>170000</v>
      </c>
      <c r="E165" s="111">
        <v>170000</v>
      </c>
      <c r="F165" s="111">
        <f>D165-E165</f>
        <v>0</v>
      </c>
      <c r="G165" s="53" t="s">
        <v>152</v>
      </c>
      <c r="H165" s="51"/>
      <c r="I165" s="18"/>
    </row>
    <row r="166" spans="1:9" s="13" customFormat="1" ht="21.95" customHeight="1" x14ac:dyDescent="0.3">
      <c r="A166" s="124"/>
      <c r="B166" s="127"/>
      <c r="C166" s="50" t="s">
        <v>96</v>
      </c>
      <c r="D166" s="112"/>
      <c r="E166" s="112"/>
      <c r="F166" s="112"/>
      <c r="G166" s="7"/>
      <c r="H166" s="52"/>
      <c r="I166" s="17"/>
    </row>
    <row r="167" spans="1:9" s="13" customFormat="1" ht="21.95" customHeight="1" x14ac:dyDescent="0.3">
      <c r="A167" s="124"/>
      <c r="B167" s="127"/>
      <c r="C167" s="70" t="s">
        <v>58</v>
      </c>
      <c r="D167" s="134">
        <v>14780</v>
      </c>
      <c r="E167" s="134">
        <v>20503</v>
      </c>
      <c r="F167" s="111">
        <f>D167-E167</f>
        <v>-5723</v>
      </c>
      <c r="G167" s="53" t="s">
        <v>153</v>
      </c>
      <c r="H167" s="56" t="s">
        <v>154</v>
      </c>
      <c r="I167" s="16"/>
    </row>
    <row r="168" spans="1:9" s="13" customFormat="1" ht="21.95" customHeight="1" x14ac:dyDescent="0.3">
      <c r="A168" s="125"/>
      <c r="B168" s="129"/>
      <c r="C168" s="49" t="s">
        <v>97</v>
      </c>
      <c r="D168" s="131"/>
      <c r="E168" s="131"/>
      <c r="F168" s="112"/>
      <c r="G168" s="55"/>
      <c r="H168" s="56"/>
      <c r="I168" s="16"/>
    </row>
    <row r="169" spans="1:9" s="13" customFormat="1" ht="21.95" customHeight="1" x14ac:dyDescent="0.3">
      <c r="A169" s="67" t="s">
        <v>98</v>
      </c>
      <c r="B169" s="115"/>
      <c r="C169" s="115"/>
      <c r="D169" s="117">
        <f>D171</f>
        <v>2</v>
      </c>
      <c r="E169" s="117">
        <f t="shared" ref="E169:F169" si="21">E171</f>
        <v>61682</v>
      </c>
      <c r="F169" s="117">
        <f t="shared" si="21"/>
        <v>-61680</v>
      </c>
      <c r="G169" s="113"/>
      <c r="H169" s="51"/>
      <c r="I169" s="18"/>
    </row>
    <row r="170" spans="1:9" s="13" customFormat="1" ht="21.95" customHeight="1" x14ac:dyDescent="0.3">
      <c r="A170" s="12" t="s">
        <v>99</v>
      </c>
      <c r="B170" s="116"/>
      <c r="C170" s="116"/>
      <c r="D170" s="118"/>
      <c r="E170" s="118"/>
      <c r="F170" s="118"/>
      <c r="G170" s="114"/>
      <c r="H170" s="52"/>
      <c r="I170" s="17"/>
    </row>
    <row r="171" spans="1:9" s="13" customFormat="1" ht="21.95" customHeight="1" x14ac:dyDescent="0.3">
      <c r="A171" s="142"/>
      <c r="B171" s="58" t="s">
        <v>39</v>
      </c>
      <c r="C171" s="109"/>
      <c r="D171" s="111">
        <f>D173+D175</f>
        <v>2</v>
      </c>
      <c r="E171" s="111">
        <f t="shared" ref="E171:F171" si="22">E173+E175</f>
        <v>61682</v>
      </c>
      <c r="F171" s="111">
        <f t="shared" si="22"/>
        <v>-61680</v>
      </c>
      <c r="G171" s="113"/>
      <c r="H171" s="51"/>
      <c r="I171" s="18"/>
    </row>
    <row r="172" spans="1:9" s="13" customFormat="1" ht="21.95" customHeight="1" x14ac:dyDescent="0.3">
      <c r="A172" s="140"/>
      <c r="B172" s="50" t="s">
        <v>100</v>
      </c>
      <c r="C172" s="110"/>
      <c r="D172" s="112"/>
      <c r="E172" s="112"/>
      <c r="F172" s="112"/>
      <c r="G172" s="114"/>
      <c r="H172" s="52"/>
      <c r="I172" s="17"/>
    </row>
    <row r="173" spans="1:9" s="13" customFormat="1" ht="21.95" customHeight="1" x14ac:dyDescent="0.3">
      <c r="A173" s="140"/>
      <c r="B173" s="109"/>
      <c r="C173" s="58" t="s">
        <v>39</v>
      </c>
      <c r="D173" s="111">
        <v>1</v>
      </c>
      <c r="E173" s="111">
        <v>0</v>
      </c>
      <c r="F173" s="111">
        <f>D173-E173</f>
        <v>1</v>
      </c>
      <c r="G173" s="113"/>
      <c r="H173" s="51"/>
      <c r="I173" s="18"/>
    </row>
    <row r="174" spans="1:9" s="13" customFormat="1" ht="21.95" customHeight="1" x14ac:dyDescent="0.3">
      <c r="A174" s="140"/>
      <c r="B174" s="119"/>
      <c r="C174" s="50" t="s">
        <v>101</v>
      </c>
      <c r="D174" s="112"/>
      <c r="E174" s="112"/>
      <c r="F174" s="112"/>
      <c r="G174" s="114"/>
      <c r="H174" s="52"/>
      <c r="I174" s="17"/>
    </row>
    <row r="175" spans="1:9" s="13" customFormat="1" ht="21.95" customHeight="1" x14ac:dyDescent="0.3">
      <c r="A175" s="140"/>
      <c r="B175" s="119"/>
      <c r="C175" s="58" t="s">
        <v>63</v>
      </c>
      <c r="D175" s="111">
        <v>1</v>
      </c>
      <c r="E175" s="111">
        <v>61682</v>
      </c>
      <c r="F175" s="111">
        <f>D175-E175</f>
        <v>-61681</v>
      </c>
      <c r="G175" s="113"/>
      <c r="H175" s="51"/>
      <c r="I175" s="18"/>
    </row>
    <row r="176" spans="1:9" s="13" customFormat="1" ht="21.95" customHeight="1" x14ac:dyDescent="0.3">
      <c r="A176" s="141"/>
      <c r="B176" s="119"/>
      <c r="C176" s="50" t="s">
        <v>102</v>
      </c>
      <c r="D176" s="112"/>
      <c r="E176" s="112"/>
      <c r="F176" s="112"/>
      <c r="G176" s="114"/>
      <c r="H176" s="52"/>
      <c r="I176" s="17"/>
    </row>
    <row r="177" spans="1:9" s="13" customFormat="1" ht="21.95" customHeight="1" x14ac:dyDescent="0.3">
      <c r="A177" s="67" t="s">
        <v>103</v>
      </c>
      <c r="B177" s="115"/>
      <c r="C177" s="115"/>
      <c r="D177" s="117">
        <f>D179</f>
        <v>1</v>
      </c>
      <c r="E177" s="117">
        <f t="shared" ref="E177:F177" si="23">E179</f>
        <v>0</v>
      </c>
      <c r="F177" s="117">
        <f t="shared" si="23"/>
        <v>1</v>
      </c>
      <c r="G177" s="113"/>
      <c r="H177" s="51"/>
      <c r="I177" s="18"/>
    </row>
    <row r="178" spans="1:9" s="13" customFormat="1" ht="21.95" customHeight="1" x14ac:dyDescent="0.3">
      <c r="A178" s="12" t="s">
        <v>104</v>
      </c>
      <c r="B178" s="116"/>
      <c r="C178" s="116"/>
      <c r="D178" s="118"/>
      <c r="E178" s="118"/>
      <c r="F178" s="118"/>
      <c r="G178" s="114"/>
      <c r="H178" s="52"/>
      <c r="I178" s="17"/>
    </row>
    <row r="179" spans="1:9" s="13" customFormat="1" ht="21.95" customHeight="1" x14ac:dyDescent="0.3">
      <c r="A179" s="106"/>
      <c r="B179" s="58" t="s">
        <v>39</v>
      </c>
      <c r="C179" s="109"/>
      <c r="D179" s="111">
        <f>D181</f>
        <v>1</v>
      </c>
      <c r="E179" s="111">
        <v>0</v>
      </c>
      <c r="F179" s="111">
        <f t="shared" ref="F179" si="24">F181</f>
        <v>1</v>
      </c>
      <c r="G179" s="113"/>
      <c r="H179" s="51"/>
      <c r="I179" s="18"/>
    </row>
    <row r="180" spans="1:9" s="13" customFormat="1" ht="21.95" customHeight="1" x14ac:dyDescent="0.3">
      <c r="A180" s="107"/>
      <c r="B180" s="50" t="s">
        <v>105</v>
      </c>
      <c r="C180" s="110"/>
      <c r="D180" s="112"/>
      <c r="E180" s="112"/>
      <c r="F180" s="112"/>
      <c r="G180" s="114"/>
      <c r="H180" s="52"/>
      <c r="I180" s="17"/>
    </row>
    <row r="181" spans="1:9" s="13" customFormat="1" ht="21.95" customHeight="1" x14ac:dyDescent="0.3">
      <c r="A181" s="107"/>
      <c r="B181" s="109"/>
      <c r="C181" s="58" t="s">
        <v>39</v>
      </c>
      <c r="D181" s="111">
        <v>1</v>
      </c>
      <c r="E181" s="111">
        <v>0</v>
      </c>
      <c r="F181" s="111">
        <f>D181-E181</f>
        <v>1</v>
      </c>
      <c r="G181" s="113"/>
      <c r="H181" s="51"/>
      <c r="I181" s="18"/>
    </row>
    <row r="182" spans="1:9" s="13" customFormat="1" ht="21.95" customHeight="1" x14ac:dyDescent="0.3">
      <c r="A182" s="108"/>
      <c r="B182" s="110"/>
      <c r="C182" s="50" t="s">
        <v>106</v>
      </c>
      <c r="D182" s="112"/>
      <c r="E182" s="112"/>
      <c r="F182" s="112"/>
      <c r="G182" s="114"/>
      <c r="H182" s="52"/>
      <c r="I182" s="17"/>
    </row>
    <row r="183" spans="1:9" s="13" customFormat="1" ht="21.95" customHeight="1" thickBot="1" x14ac:dyDescent="0.35">
      <c r="A183" s="102" t="s">
        <v>2</v>
      </c>
      <c r="B183" s="103"/>
      <c r="C183" s="104"/>
      <c r="D183" s="20">
        <f>D109+D117+D132+D146+D161+D169+D177</f>
        <v>219628</v>
      </c>
      <c r="E183" s="20">
        <f>E109+E117+E132+E146+E161+E169+E177</f>
        <v>278241</v>
      </c>
      <c r="F183" s="20">
        <f>F109+F117+F132+F146+F161+F169+F177</f>
        <v>-58613</v>
      </c>
      <c r="G183" s="5"/>
      <c r="H183" s="10"/>
      <c r="I183" s="11"/>
    </row>
    <row r="184" spans="1:9" ht="17.25" thickTop="1" x14ac:dyDescent="0.3"/>
  </sheetData>
  <mergeCells count="295">
    <mergeCell ref="G121:I121"/>
    <mergeCell ref="G122:I122"/>
    <mergeCell ref="G181:G182"/>
    <mergeCell ref="A183:C183"/>
    <mergeCell ref="D49:D50"/>
    <mergeCell ref="G58:I58"/>
    <mergeCell ref="G59:I59"/>
    <mergeCell ref="A94:A107"/>
    <mergeCell ref="B100:B107"/>
    <mergeCell ref="F102:F107"/>
    <mergeCell ref="E102:E107"/>
    <mergeCell ref="D102:D107"/>
    <mergeCell ref="A179:A182"/>
    <mergeCell ref="C179:C180"/>
    <mergeCell ref="D179:D180"/>
    <mergeCell ref="E179:E180"/>
    <mergeCell ref="F179:F180"/>
    <mergeCell ref="G179:G180"/>
    <mergeCell ref="B181:B182"/>
    <mergeCell ref="D181:D182"/>
    <mergeCell ref="E181:E182"/>
    <mergeCell ref="F181:F182"/>
    <mergeCell ref="B177:B178"/>
    <mergeCell ref="C177:C178"/>
    <mergeCell ref="D177:D178"/>
    <mergeCell ref="E177:E178"/>
    <mergeCell ref="F177:F178"/>
    <mergeCell ref="G177:G178"/>
    <mergeCell ref="F173:F174"/>
    <mergeCell ref="G173:G174"/>
    <mergeCell ref="D175:D176"/>
    <mergeCell ref="E175:E176"/>
    <mergeCell ref="F175:F176"/>
    <mergeCell ref="G175:G176"/>
    <mergeCell ref="F167:F168"/>
    <mergeCell ref="B169:B170"/>
    <mergeCell ref="C169:C170"/>
    <mergeCell ref="D169:D170"/>
    <mergeCell ref="E169:E170"/>
    <mergeCell ref="F169:F170"/>
    <mergeCell ref="G169:G170"/>
    <mergeCell ref="A171:A176"/>
    <mergeCell ref="C171:C172"/>
    <mergeCell ref="D171:D172"/>
    <mergeCell ref="E171:E172"/>
    <mergeCell ref="F171:F172"/>
    <mergeCell ref="G171:G172"/>
    <mergeCell ref="B173:B176"/>
    <mergeCell ref="D173:D174"/>
    <mergeCell ref="E173:E174"/>
    <mergeCell ref="A163:A168"/>
    <mergeCell ref="C163:C164"/>
    <mergeCell ref="D163:D164"/>
    <mergeCell ref="E163:E164"/>
    <mergeCell ref="F163:F164"/>
    <mergeCell ref="B165:B168"/>
    <mergeCell ref="D165:D166"/>
    <mergeCell ref="E165:E166"/>
    <mergeCell ref="D155:D160"/>
    <mergeCell ref="E155:E160"/>
    <mergeCell ref="F155:F160"/>
    <mergeCell ref="B161:B162"/>
    <mergeCell ref="C161:C162"/>
    <mergeCell ref="D161:D162"/>
    <mergeCell ref="E161:E162"/>
    <mergeCell ref="F161:F162"/>
    <mergeCell ref="A148:A160"/>
    <mergeCell ref="C148:C149"/>
    <mergeCell ref="D148:D149"/>
    <mergeCell ref="E148:E149"/>
    <mergeCell ref="F148:F149"/>
    <mergeCell ref="F165:F166"/>
    <mergeCell ref="D167:D168"/>
    <mergeCell ref="E167:E168"/>
    <mergeCell ref="E138:E139"/>
    <mergeCell ref="F138:F139"/>
    <mergeCell ref="C140:C141"/>
    <mergeCell ref="D140:D141"/>
    <mergeCell ref="E140:E141"/>
    <mergeCell ref="F140:F141"/>
    <mergeCell ref="G148:G149"/>
    <mergeCell ref="B150:B160"/>
    <mergeCell ref="D150:D154"/>
    <mergeCell ref="E150:E154"/>
    <mergeCell ref="F150:F154"/>
    <mergeCell ref="B146:B147"/>
    <mergeCell ref="C146:C147"/>
    <mergeCell ref="D146:D147"/>
    <mergeCell ref="E146:E147"/>
    <mergeCell ref="F146:F147"/>
    <mergeCell ref="G146:G147"/>
    <mergeCell ref="B132:B133"/>
    <mergeCell ref="C132:C133"/>
    <mergeCell ref="D132:D133"/>
    <mergeCell ref="E132:E133"/>
    <mergeCell ref="F132:F133"/>
    <mergeCell ref="G132:G133"/>
    <mergeCell ref="A134:A145"/>
    <mergeCell ref="C134:C135"/>
    <mergeCell ref="D134:D135"/>
    <mergeCell ref="E134:E135"/>
    <mergeCell ref="F134:F135"/>
    <mergeCell ref="G134:G135"/>
    <mergeCell ref="B136:B139"/>
    <mergeCell ref="D136:D137"/>
    <mergeCell ref="E136:E137"/>
    <mergeCell ref="B142:B145"/>
    <mergeCell ref="D142:D143"/>
    <mergeCell ref="E142:E143"/>
    <mergeCell ref="F142:F143"/>
    <mergeCell ref="D144:D145"/>
    <mergeCell ref="E144:E145"/>
    <mergeCell ref="F144:F145"/>
    <mergeCell ref="F136:F137"/>
    <mergeCell ref="D138:D139"/>
    <mergeCell ref="C123:C124"/>
    <mergeCell ref="D123:D124"/>
    <mergeCell ref="E123:E124"/>
    <mergeCell ref="F123:F124"/>
    <mergeCell ref="B125:B131"/>
    <mergeCell ref="D125:D126"/>
    <mergeCell ref="E125:E126"/>
    <mergeCell ref="F125:F126"/>
    <mergeCell ref="D127:D128"/>
    <mergeCell ref="E127:E128"/>
    <mergeCell ref="F127:F128"/>
    <mergeCell ref="D129:D131"/>
    <mergeCell ref="E129:E131"/>
    <mergeCell ref="F129:F131"/>
    <mergeCell ref="A119:A131"/>
    <mergeCell ref="D119:D120"/>
    <mergeCell ref="E119:E120"/>
    <mergeCell ref="F119:F120"/>
    <mergeCell ref="B121:B122"/>
    <mergeCell ref="D121:D122"/>
    <mergeCell ref="E121:E122"/>
    <mergeCell ref="F121:F122"/>
    <mergeCell ref="D115:D116"/>
    <mergeCell ref="E115:E116"/>
    <mergeCell ref="F115:F116"/>
    <mergeCell ref="B117:B118"/>
    <mergeCell ref="C117:C118"/>
    <mergeCell ref="D117:D118"/>
    <mergeCell ref="E117:E118"/>
    <mergeCell ref="F117:F118"/>
    <mergeCell ref="A111:A116"/>
    <mergeCell ref="C111:C112"/>
    <mergeCell ref="D111:D112"/>
    <mergeCell ref="E111:E112"/>
    <mergeCell ref="F111:F112"/>
    <mergeCell ref="B113:B116"/>
    <mergeCell ref="D113:D114"/>
    <mergeCell ref="E113:E114"/>
    <mergeCell ref="F113:F114"/>
    <mergeCell ref="D100:D101"/>
    <mergeCell ref="E100:E101"/>
    <mergeCell ref="F100:F101"/>
    <mergeCell ref="A108:C108"/>
    <mergeCell ref="B109:B110"/>
    <mergeCell ref="C109:C110"/>
    <mergeCell ref="D109:D110"/>
    <mergeCell ref="E109:E110"/>
    <mergeCell ref="F109:F110"/>
    <mergeCell ref="C98:C99"/>
    <mergeCell ref="D98:D99"/>
    <mergeCell ref="E98:E99"/>
    <mergeCell ref="F98:F99"/>
    <mergeCell ref="H92:I93"/>
    <mergeCell ref="C94:C95"/>
    <mergeCell ref="D94:D95"/>
    <mergeCell ref="E94:E95"/>
    <mergeCell ref="F94:F95"/>
    <mergeCell ref="G94:G95"/>
    <mergeCell ref="H94:I95"/>
    <mergeCell ref="B96:B97"/>
    <mergeCell ref="D96:D97"/>
    <mergeCell ref="B92:B93"/>
    <mergeCell ref="C92:C93"/>
    <mergeCell ref="D92:D93"/>
    <mergeCell ref="E92:E93"/>
    <mergeCell ref="F92:F93"/>
    <mergeCell ref="G92:G93"/>
    <mergeCell ref="E88:E89"/>
    <mergeCell ref="F88:F89"/>
    <mergeCell ref="G88:G89"/>
    <mergeCell ref="E96:E97"/>
    <mergeCell ref="F96:F97"/>
    <mergeCell ref="H88:I89"/>
    <mergeCell ref="D90:D91"/>
    <mergeCell ref="E90:E91"/>
    <mergeCell ref="F90:F91"/>
    <mergeCell ref="G90:G91"/>
    <mergeCell ref="H90:I91"/>
    <mergeCell ref="H84:I85"/>
    <mergeCell ref="A86:A91"/>
    <mergeCell ref="C86:C87"/>
    <mergeCell ref="D86:D87"/>
    <mergeCell ref="E86:E87"/>
    <mergeCell ref="F86:F87"/>
    <mergeCell ref="G86:G87"/>
    <mergeCell ref="H86:I87"/>
    <mergeCell ref="B88:B91"/>
    <mergeCell ref="D88:D89"/>
    <mergeCell ref="B84:B85"/>
    <mergeCell ref="C84:C85"/>
    <mergeCell ref="D84:D85"/>
    <mergeCell ref="E84:E85"/>
    <mergeCell ref="F84:F85"/>
    <mergeCell ref="G84:G85"/>
    <mergeCell ref="E80:E81"/>
    <mergeCell ref="F80:F81"/>
    <mergeCell ref="D82:D83"/>
    <mergeCell ref="E82:E83"/>
    <mergeCell ref="F82:F83"/>
    <mergeCell ref="H76:I77"/>
    <mergeCell ref="A78:A83"/>
    <mergeCell ref="C78:C79"/>
    <mergeCell ref="D78:D79"/>
    <mergeCell ref="E78:E79"/>
    <mergeCell ref="F78:F79"/>
    <mergeCell ref="G78:G79"/>
    <mergeCell ref="H78:I79"/>
    <mergeCell ref="B80:B81"/>
    <mergeCell ref="D80:D81"/>
    <mergeCell ref="B76:B77"/>
    <mergeCell ref="C76:C77"/>
    <mergeCell ref="D76:D77"/>
    <mergeCell ref="E76:E77"/>
    <mergeCell ref="F76:F77"/>
    <mergeCell ref="G76:G77"/>
    <mergeCell ref="A72:A75"/>
    <mergeCell ref="C72:C73"/>
    <mergeCell ref="D72:D73"/>
    <mergeCell ref="E72:E73"/>
    <mergeCell ref="F72:F73"/>
    <mergeCell ref="G72:G73"/>
    <mergeCell ref="B74:B75"/>
    <mergeCell ref="D74:D75"/>
    <mergeCell ref="E74:E75"/>
    <mergeCell ref="F74:F75"/>
    <mergeCell ref="B70:B71"/>
    <mergeCell ref="C70:C71"/>
    <mergeCell ref="D70:D71"/>
    <mergeCell ref="E70:E71"/>
    <mergeCell ref="F70:F71"/>
    <mergeCell ref="G70:G71"/>
    <mergeCell ref="D66:D67"/>
    <mergeCell ref="E66:E67"/>
    <mergeCell ref="F66:F67"/>
    <mergeCell ref="D68:D69"/>
    <mergeCell ref="E68:E69"/>
    <mergeCell ref="F68:F69"/>
    <mergeCell ref="D60:D61"/>
    <mergeCell ref="E60:E61"/>
    <mergeCell ref="F60:F61"/>
    <mergeCell ref="G52:G53"/>
    <mergeCell ref="A54:A69"/>
    <mergeCell ref="C54:C55"/>
    <mergeCell ref="D54:D55"/>
    <mergeCell ref="E54:E55"/>
    <mergeCell ref="F54:F55"/>
    <mergeCell ref="G54:G55"/>
    <mergeCell ref="B56:B61"/>
    <mergeCell ref="D56:D57"/>
    <mergeCell ref="E56:E57"/>
    <mergeCell ref="C62:C63"/>
    <mergeCell ref="D62:D63"/>
    <mergeCell ref="E62:E63"/>
    <mergeCell ref="F62:F63"/>
    <mergeCell ref="G62:G63"/>
    <mergeCell ref="B64:B69"/>
    <mergeCell ref="D64:D65"/>
    <mergeCell ref="E64:E65"/>
    <mergeCell ref="F64:F65"/>
    <mergeCell ref="G64:G65"/>
    <mergeCell ref="B52:B53"/>
    <mergeCell ref="C52:C53"/>
    <mergeCell ref="D52:D53"/>
    <mergeCell ref="E52:E53"/>
    <mergeCell ref="F52:F53"/>
    <mergeCell ref="F56:F57"/>
    <mergeCell ref="D58:D59"/>
    <mergeCell ref="E58:E59"/>
    <mergeCell ref="F58:F59"/>
    <mergeCell ref="A5:B5"/>
    <mergeCell ref="A8:I9"/>
    <mergeCell ref="E15:F15"/>
    <mergeCell ref="E16:F16"/>
    <mergeCell ref="A30:I31"/>
    <mergeCell ref="A37:I37"/>
    <mergeCell ref="A39:H39"/>
    <mergeCell ref="A49:C50"/>
    <mergeCell ref="E49:E50"/>
    <mergeCell ref="F49:F50"/>
    <mergeCell ref="G49:I5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2020년 표지</vt:lpstr>
      <vt:lpstr>20년 예산서 총괄표</vt:lpstr>
      <vt:lpstr>2020예산서</vt:lpstr>
      <vt:lpstr>'2020예산서'!Print_Titles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이정철</cp:lastModifiedBy>
  <cp:lastPrinted>2020-02-24T04:15:16Z</cp:lastPrinted>
  <dcterms:created xsi:type="dcterms:W3CDTF">2020-02-03T10:23:48Z</dcterms:created>
  <dcterms:modified xsi:type="dcterms:W3CDTF">2020-02-24T04:18:39Z</dcterms:modified>
</cp:coreProperties>
</file>